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21" windowWidth="15375" windowHeight="9915" tabRatio="947" activeTab="1"/>
  </bookViews>
  <sheets>
    <sheet name="Облік і аудит" sheetId="1" r:id="rId1"/>
    <sheet name="Кібернет." sheetId="2" r:id="rId2"/>
    <sheet name="Статистика" sheetId="3" r:id="rId3"/>
  </sheets>
  <definedNames>
    <definedName name="_xlnm.Print_Area" localSheetId="1">'Кібернет.'!$A$1:$U$511</definedName>
    <definedName name="_xlnm.Print_Area" localSheetId="0">'Облік і аудит'!$A$1:$U$548</definedName>
    <definedName name="_xlnm.Print_Area" localSheetId="2">'Статистика'!$A$1:$U$432</definedName>
  </definedNames>
  <calcPr fullCalcOnLoad="1"/>
</workbook>
</file>

<file path=xl/sharedStrings.xml><?xml version="1.0" encoding="utf-8"?>
<sst xmlns="http://schemas.openxmlformats.org/spreadsheetml/2006/main" count="2798" uniqueCount="448">
  <si>
    <t>Найменування</t>
  </si>
  <si>
    <t xml:space="preserve"> Розподіл за курсами, семестрами та видами робіт</t>
  </si>
  <si>
    <t>Форма контролю</t>
  </si>
  <si>
    <t>п/п</t>
  </si>
  <si>
    <t>дисциплін</t>
  </si>
  <si>
    <t xml:space="preserve">    1 курс</t>
  </si>
  <si>
    <t xml:space="preserve">   2 курс</t>
  </si>
  <si>
    <t xml:space="preserve">   3 курс</t>
  </si>
  <si>
    <t xml:space="preserve">   4 курс</t>
  </si>
  <si>
    <t>Кафедра,</t>
  </si>
  <si>
    <t>СРС</t>
  </si>
  <si>
    <t>1сем</t>
  </si>
  <si>
    <t>2сем</t>
  </si>
  <si>
    <t>3сем</t>
  </si>
  <si>
    <t>4сем</t>
  </si>
  <si>
    <t>5сем</t>
  </si>
  <si>
    <t>6сем</t>
  </si>
  <si>
    <t>7сем</t>
  </si>
  <si>
    <t>8сем</t>
  </si>
  <si>
    <t>яка викладає</t>
  </si>
  <si>
    <t>лек.</t>
  </si>
  <si>
    <t>дисципліну</t>
  </si>
  <si>
    <t>практ</t>
  </si>
  <si>
    <t>інд.</t>
  </si>
  <si>
    <t>І. ДИСЦИПЛІНИ ЦИКЛУ ГУМАНІТАРНОЇ ПІДГОТОВКИ</t>
  </si>
  <si>
    <t>1.1. НОРМАТИВНІ ДИСЦИПЛІНИ</t>
  </si>
  <si>
    <t>Філософія</t>
  </si>
  <si>
    <t>Філософії та</t>
  </si>
  <si>
    <t>культурології</t>
  </si>
  <si>
    <t>Культурологія</t>
  </si>
  <si>
    <t>педагогіка</t>
  </si>
  <si>
    <t xml:space="preserve">Фізичне </t>
  </si>
  <si>
    <t>Фізвиховання</t>
  </si>
  <si>
    <t>виховання</t>
  </si>
  <si>
    <t>Іноземна мова</t>
  </si>
  <si>
    <t>Правознавство</t>
  </si>
  <si>
    <t>Правознавства</t>
  </si>
  <si>
    <t>Політологія</t>
  </si>
  <si>
    <t>Політології</t>
  </si>
  <si>
    <t>Соціологія</t>
  </si>
  <si>
    <t>життєдіяльності</t>
  </si>
  <si>
    <t>Всього по розділу</t>
  </si>
  <si>
    <t xml:space="preserve">       І с п и т</t>
  </si>
  <si>
    <t>Психологія і</t>
  </si>
  <si>
    <t>Українська</t>
  </si>
  <si>
    <t>світу</t>
  </si>
  <si>
    <t xml:space="preserve">Безпека </t>
  </si>
  <si>
    <t>УП та ЕП</t>
  </si>
  <si>
    <t>Університетська</t>
  </si>
  <si>
    <t>освіта</t>
  </si>
  <si>
    <t>1.2.1.</t>
  </si>
  <si>
    <t xml:space="preserve">Політична </t>
  </si>
  <si>
    <t>економія</t>
  </si>
  <si>
    <t>ЗЕТ</t>
  </si>
  <si>
    <t>1.2.2.</t>
  </si>
  <si>
    <t>Мікроекономіка</t>
  </si>
  <si>
    <t>1.2.3.</t>
  </si>
  <si>
    <t>Макроекономіка</t>
  </si>
  <si>
    <t>1.2.4.</t>
  </si>
  <si>
    <t>та економічної</t>
  </si>
  <si>
    <t>думки</t>
  </si>
  <si>
    <t>ПМК</t>
  </si>
  <si>
    <t>1.2.5.</t>
  </si>
  <si>
    <t>для економістів</t>
  </si>
  <si>
    <t>ММАЕ</t>
  </si>
  <si>
    <t>1.2.6.</t>
  </si>
  <si>
    <t>Теорія</t>
  </si>
  <si>
    <t>ймовірностей і</t>
  </si>
  <si>
    <t>математична</t>
  </si>
  <si>
    <t>статистика</t>
  </si>
  <si>
    <t>1.2.7.</t>
  </si>
  <si>
    <t>Економіко-</t>
  </si>
  <si>
    <t>математичне</t>
  </si>
  <si>
    <t>моделювання</t>
  </si>
  <si>
    <t>ОТ та ІСЕ</t>
  </si>
  <si>
    <t>Статистика</t>
  </si>
  <si>
    <t>Статистики</t>
  </si>
  <si>
    <t xml:space="preserve">Економіка </t>
  </si>
  <si>
    <t>підприємства</t>
  </si>
  <si>
    <t>ЕП</t>
  </si>
  <si>
    <t>Менеджмент</t>
  </si>
  <si>
    <t>Менеджменту</t>
  </si>
  <si>
    <t>Маркетинг</t>
  </si>
  <si>
    <t>Маркетингу</t>
  </si>
  <si>
    <t>Гроші та кредит</t>
  </si>
  <si>
    <t>Банківської</t>
  </si>
  <si>
    <t>справи</t>
  </si>
  <si>
    <t>Фінанси</t>
  </si>
  <si>
    <t>Фінансів</t>
  </si>
  <si>
    <t>Бухгалтерський</t>
  </si>
  <si>
    <t>облік</t>
  </si>
  <si>
    <t>Бух.обліку</t>
  </si>
  <si>
    <t>Економіка</t>
  </si>
  <si>
    <t>праці і соціально-</t>
  </si>
  <si>
    <t>трудові</t>
  </si>
  <si>
    <t>відносини</t>
  </si>
  <si>
    <t>Міжнародна</t>
  </si>
  <si>
    <t>економіка</t>
  </si>
  <si>
    <t>МЕВ</t>
  </si>
  <si>
    <t>економіки</t>
  </si>
  <si>
    <t xml:space="preserve">Регіональна </t>
  </si>
  <si>
    <t>ЕРПСТ</t>
  </si>
  <si>
    <t xml:space="preserve">Історія </t>
  </si>
  <si>
    <t>сучасного</t>
  </si>
  <si>
    <t xml:space="preserve">математика </t>
  </si>
  <si>
    <t xml:space="preserve">Вища </t>
  </si>
  <si>
    <t>Історії</t>
  </si>
  <si>
    <t>України</t>
  </si>
  <si>
    <t>мов</t>
  </si>
  <si>
    <t>Іноземних</t>
  </si>
  <si>
    <t>Економічний</t>
  </si>
  <si>
    <t>аналіз</t>
  </si>
  <si>
    <t>Обсяг роботи студента (год)</t>
  </si>
  <si>
    <t>Аудиторні заняття</t>
  </si>
  <si>
    <t>2.1.1.</t>
  </si>
  <si>
    <t>менеджмент</t>
  </si>
  <si>
    <t>2.1.2.</t>
  </si>
  <si>
    <t>2.1.3.</t>
  </si>
  <si>
    <t>2.2.1.</t>
  </si>
  <si>
    <t>2.2.2.</t>
  </si>
  <si>
    <t>Історія</t>
  </si>
  <si>
    <t>культури</t>
  </si>
  <si>
    <t>2.2.3.</t>
  </si>
  <si>
    <t>психологія</t>
  </si>
  <si>
    <t>2.2.4.</t>
  </si>
  <si>
    <t>Економічна</t>
  </si>
  <si>
    <t>2.2.5.</t>
  </si>
  <si>
    <t>Філософські</t>
  </si>
  <si>
    <t>Філософії</t>
  </si>
  <si>
    <t>ОПРЕ</t>
  </si>
  <si>
    <t>підприємств</t>
  </si>
  <si>
    <t>діяльності</t>
  </si>
  <si>
    <t>Управління</t>
  </si>
  <si>
    <t>Інформаційні</t>
  </si>
  <si>
    <t>ФМ і ФР</t>
  </si>
  <si>
    <t>2.2.6.</t>
  </si>
  <si>
    <t>ринок</t>
  </si>
  <si>
    <t>2.2.7.</t>
  </si>
  <si>
    <t>Оподаткування</t>
  </si>
  <si>
    <t>2.2.8.</t>
  </si>
  <si>
    <t>Екологічний</t>
  </si>
  <si>
    <t xml:space="preserve"> Письмові роботи</t>
  </si>
  <si>
    <t>прогнозування</t>
  </si>
  <si>
    <t>Кількість годин</t>
  </si>
  <si>
    <t>навчальних занять</t>
  </si>
  <si>
    <t>за рік</t>
  </si>
  <si>
    <t>Практика:</t>
  </si>
  <si>
    <t>сем.</t>
  </si>
  <si>
    <t>тижд.</t>
  </si>
  <si>
    <t>Державні іспити</t>
  </si>
  <si>
    <t>Семестр</t>
  </si>
  <si>
    <t>Тиждень</t>
  </si>
  <si>
    <t>Економічна теорія</t>
  </si>
  <si>
    <t>Зі спеціальності</t>
  </si>
  <si>
    <t>української</t>
  </si>
  <si>
    <t>проблеми</t>
  </si>
  <si>
    <t>Фінансова</t>
  </si>
  <si>
    <t xml:space="preserve">Фінансова </t>
  </si>
  <si>
    <t>математика</t>
  </si>
  <si>
    <t>3.1. НОРМАТИВНІ ДИСЦИПЛІНИ</t>
  </si>
  <si>
    <t>ІІІ. ДИСЦИПЛІНИ  ЦИКЛУ ПРОФЕСІЙНОЇ ПІДГОТОВКИ</t>
  </si>
  <si>
    <t>3.1.1.</t>
  </si>
  <si>
    <t>3.1.2.</t>
  </si>
  <si>
    <t>3.1.3.</t>
  </si>
  <si>
    <t>3.1.4.</t>
  </si>
  <si>
    <t>Фінансовий</t>
  </si>
  <si>
    <t>3.1.5.</t>
  </si>
  <si>
    <t>3.1.6.</t>
  </si>
  <si>
    <t>3.1.7.</t>
  </si>
  <si>
    <t>діяльність</t>
  </si>
  <si>
    <t>3.2.1.</t>
  </si>
  <si>
    <t>3.2.2.</t>
  </si>
  <si>
    <t xml:space="preserve">3.2. ВИБІРКОВІ ДИСЦИПЛІНИ ЦИКЛУ ПРОФЕСІЙНОЇ ПІДГОТОВКИ </t>
  </si>
  <si>
    <t>3.2.3.</t>
  </si>
  <si>
    <t>3.2.4.</t>
  </si>
  <si>
    <t>Міжнародні</t>
  </si>
  <si>
    <t>фінанси</t>
  </si>
  <si>
    <t>3.2.5.</t>
  </si>
  <si>
    <t>зарубіжних</t>
  </si>
  <si>
    <t>3.2.6.</t>
  </si>
  <si>
    <t>3.2.7.</t>
  </si>
  <si>
    <t>3.2.8.</t>
  </si>
  <si>
    <t>3.2.9.</t>
  </si>
  <si>
    <t>Фінансове</t>
  </si>
  <si>
    <t>право</t>
  </si>
  <si>
    <t>ресурсами</t>
  </si>
  <si>
    <t>ІІ. ДИСЦИПЛІНИ ЦИКЛУ ПРИРОДНИЧО-НАУКОВОЇ ТА ЗАГАЛЬНОЕКОНОМІЧНОЇ ПІДГОТОВКИ</t>
  </si>
  <si>
    <t>2.1. НОРМАТИВНІ ДИСЦИПЛІНИ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</si>
  <si>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</si>
  <si>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</si>
  <si>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</si>
  <si>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</si>
  <si>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</si>
  <si>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</si>
  <si>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</si>
  <si>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</si>
  <si>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</si>
  <si>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</si>
  <si>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</si>
  <si>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</si>
  <si>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</si>
  <si>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</si>
  <si>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</si>
  <si>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</si>
  <si>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ЕОО в АПК</t>
  </si>
  <si>
    <t>мова</t>
  </si>
  <si>
    <t>3.1.8.</t>
  </si>
  <si>
    <t>колективу</t>
  </si>
  <si>
    <t>законодавство</t>
  </si>
  <si>
    <t>Господарське</t>
  </si>
  <si>
    <t>суб'єктів</t>
  </si>
  <si>
    <t>Прогнозування</t>
  </si>
  <si>
    <t>спілкування</t>
  </si>
  <si>
    <t>контроль</t>
  </si>
  <si>
    <t>технології в</t>
  </si>
  <si>
    <t>Бухобліку</t>
  </si>
  <si>
    <t xml:space="preserve">  </t>
  </si>
  <si>
    <t>міжнародних</t>
  </si>
  <si>
    <t>відносин</t>
  </si>
  <si>
    <t>Правовий</t>
  </si>
  <si>
    <t>статус</t>
  </si>
  <si>
    <t>трудового</t>
  </si>
  <si>
    <t xml:space="preserve"> </t>
  </si>
  <si>
    <t>Cтрахування</t>
  </si>
  <si>
    <t>Проектування</t>
  </si>
  <si>
    <t>інформаційних</t>
  </si>
  <si>
    <t>систем</t>
  </si>
  <si>
    <t>Система</t>
  </si>
  <si>
    <t>технологій</t>
  </si>
  <si>
    <t>галузей народного</t>
  </si>
  <si>
    <t>господарства</t>
  </si>
  <si>
    <t>агроформувань</t>
  </si>
  <si>
    <t>підприємництва</t>
  </si>
  <si>
    <t>2.2.9.</t>
  </si>
  <si>
    <t>Статистика 2</t>
  </si>
  <si>
    <t>2.2.10.</t>
  </si>
  <si>
    <t>2.2.11.</t>
  </si>
  <si>
    <t>2.2.12.</t>
  </si>
  <si>
    <t>країн</t>
  </si>
  <si>
    <t>2.2.13.</t>
  </si>
  <si>
    <t>облік-1</t>
  </si>
  <si>
    <t>облік-2</t>
  </si>
  <si>
    <t>бюджетних</t>
  </si>
  <si>
    <t>установах</t>
  </si>
  <si>
    <t>обліку в</t>
  </si>
  <si>
    <t>Економічної</t>
  </si>
  <si>
    <t>кібернетики</t>
  </si>
  <si>
    <t>Управлінський</t>
  </si>
  <si>
    <t>Аудит</t>
  </si>
  <si>
    <t>Організація і</t>
  </si>
  <si>
    <t>методика</t>
  </si>
  <si>
    <t>економічного</t>
  </si>
  <si>
    <t>аналізу</t>
  </si>
  <si>
    <t>Облікова політика</t>
  </si>
  <si>
    <t>і облік на</t>
  </si>
  <si>
    <t>підприємствах</t>
  </si>
  <si>
    <t>малого бізнесу</t>
  </si>
  <si>
    <t>обліку ЗЕД</t>
  </si>
  <si>
    <t>Облік в</t>
  </si>
  <si>
    <t>країнах і</t>
  </si>
  <si>
    <t>особливості</t>
  </si>
  <si>
    <t>Особливості</t>
  </si>
  <si>
    <t>галузях</t>
  </si>
  <si>
    <t>контролю</t>
  </si>
  <si>
    <t>професійного</t>
  </si>
  <si>
    <t>№№</t>
  </si>
  <si>
    <t>програмування</t>
  </si>
  <si>
    <t>Дослідження</t>
  </si>
  <si>
    <t>операцій</t>
  </si>
  <si>
    <t xml:space="preserve">Основи </t>
  </si>
  <si>
    <t>Імітаційне</t>
  </si>
  <si>
    <t>Національна</t>
  </si>
  <si>
    <t xml:space="preserve">Економічна </t>
  </si>
  <si>
    <t>Математична</t>
  </si>
  <si>
    <t>1.2.8.</t>
  </si>
  <si>
    <t xml:space="preserve">Міжнародні </t>
  </si>
  <si>
    <t>зв'язки</t>
  </si>
  <si>
    <t xml:space="preserve">ймовірностей </t>
  </si>
  <si>
    <t>кібернетика</t>
  </si>
  <si>
    <t xml:space="preserve">Теорія </t>
  </si>
  <si>
    <t>алгоритмів і</t>
  </si>
  <si>
    <t>програм</t>
  </si>
  <si>
    <t>випадкових</t>
  </si>
  <si>
    <t>процесів</t>
  </si>
  <si>
    <t>2.2.14.</t>
  </si>
  <si>
    <t>2.2.15.</t>
  </si>
  <si>
    <t>логіка і теорія</t>
  </si>
  <si>
    <t>графів</t>
  </si>
  <si>
    <t>економіці</t>
  </si>
  <si>
    <t>Комп'ютерні</t>
  </si>
  <si>
    <t>мережі</t>
  </si>
  <si>
    <t>Методи</t>
  </si>
  <si>
    <t>захисту</t>
  </si>
  <si>
    <t>інформації</t>
  </si>
  <si>
    <t>ризикології</t>
  </si>
  <si>
    <t>Об'єктно-</t>
  </si>
  <si>
    <t>орієнтоване</t>
  </si>
  <si>
    <t>Програмні</t>
  </si>
  <si>
    <t>оболонки в</t>
  </si>
  <si>
    <t>аналітичних</t>
  </si>
  <si>
    <t>дослідженнях</t>
  </si>
  <si>
    <t>системи в</t>
  </si>
  <si>
    <t>Дискретна</t>
  </si>
  <si>
    <t>Системи</t>
  </si>
  <si>
    <t xml:space="preserve">Системи </t>
  </si>
  <si>
    <t>підтримки і</t>
  </si>
  <si>
    <t>прийняття</t>
  </si>
  <si>
    <t>рішень</t>
  </si>
  <si>
    <t>Технології</t>
  </si>
  <si>
    <t>інтелектуальних</t>
  </si>
  <si>
    <t>програмних та</t>
  </si>
  <si>
    <t>Інформаційний</t>
  </si>
  <si>
    <t>бізнес</t>
  </si>
  <si>
    <t>Моделювання</t>
  </si>
  <si>
    <t>Економічноїї</t>
  </si>
  <si>
    <t>соціально-</t>
  </si>
  <si>
    <t>еконормічних</t>
  </si>
  <si>
    <t>Інтернет-</t>
  </si>
  <si>
    <t>бізнесі</t>
  </si>
  <si>
    <t>штучного</t>
  </si>
  <si>
    <t>інтелекту</t>
  </si>
  <si>
    <t xml:space="preserve">фінансової </t>
  </si>
  <si>
    <t>моніторінгу в</t>
  </si>
  <si>
    <t>інформаційними</t>
  </si>
  <si>
    <t>WEB-дизайн</t>
  </si>
  <si>
    <t>бізнес-процесів</t>
  </si>
  <si>
    <t>Дейтаманінг-</t>
  </si>
  <si>
    <t>інтелектуальний</t>
  </si>
  <si>
    <t>аналіз даних</t>
  </si>
  <si>
    <t>WEB</t>
  </si>
  <si>
    <t>економічних</t>
  </si>
  <si>
    <t>Статистичне</t>
  </si>
  <si>
    <t>моделювання і</t>
  </si>
  <si>
    <t>сільського</t>
  </si>
  <si>
    <t xml:space="preserve">Багатомірні </t>
  </si>
  <si>
    <t>статистичні</t>
  </si>
  <si>
    <t>методи</t>
  </si>
  <si>
    <t>статистиці</t>
  </si>
  <si>
    <t xml:space="preserve">          П М К </t>
  </si>
  <si>
    <t xml:space="preserve">      СРС</t>
  </si>
  <si>
    <t xml:space="preserve">      ПМК</t>
  </si>
  <si>
    <t xml:space="preserve">      всього</t>
  </si>
  <si>
    <t xml:space="preserve">       лекції</t>
  </si>
  <si>
    <t xml:space="preserve">   К-сть кредитів</t>
  </si>
  <si>
    <t xml:space="preserve">  сем., практ.</t>
  </si>
  <si>
    <t xml:space="preserve">     індив.</t>
  </si>
  <si>
    <t>1.2. ВИБІРКОВІ ДИСЦИПЛІНИ ЦИКЛУ ГУМАНІТАРНОЇ ПІДГОТОВКИ</t>
  </si>
  <si>
    <t>2.2. Вибіркові дисципліни циклу природничо-наукової та загальноекономічної підготовки</t>
  </si>
  <si>
    <t>господарювання</t>
  </si>
  <si>
    <t>ІІ. ПЛАН НАВЧАЛЬНОГО ПРОЦЕСУ</t>
  </si>
  <si>
    <t>(філософія,</t>
  </si>
  <si>
    <t>релігієзнавство,</t>
  </si>
  <si>
    <t>логіка)</t>
  </si>
  <si>
    <t>(культурологія,</t>
  </si>
  <si>
    <t>етика, естетика)</t>
  </si>
  <si>
    <t>Історія України</t>
  </si>
  <si>
    <t>(охорона праці, без-</t>
  </si>
  <si>
    <t>пека життєдіяльності</t>
  </si>
  <si>
    <t>цивільна оборона)</t>
  </si>
  <si>
    <t>інформатика</t>
  </si>
  <si>
    <t>(регіональна</t>
  </si>
  <si>
    <t>економіка, екологія)</t>
  </si>
  <si>
    <t>2.2. Вибіркові дисципліни природничо-наукової та загальноекономічної  підготовки (20 кр.)</t>
  </si>
  <si>
    <t>створення</t>
  </si>
  <si>
    <t>Прикладні задачі</t>
  </si>
  <si>
    <t xml:space="preserve">Національна </t>
  </si>
  <si>
    <t>Облік у</t>
  </si>
  <si>
    <t>Історії України</t>
  </si>
  <si>
    <t>Регіональної</t>
  </si>
  <si>
    <t>економіки та</t>
  </si>
  <si>
    <t>екології</t>
  </si>
  <si>
    <t>Х</t>
  </si>
  <si>
    <t xml:space="preserve">Кількість годин </t>
  </si>
  <si>
    <t>Кр</t>
  </si>
  <si>
    <t>АПК</t>
  </si>
  <si>
    <t xml:space="preserve">Інформаційні </t>
  </si>
  <si>
    <t>Декан факультету</t>
  </si>
  <si>
    <t>ІІІ. ДИСЦИПЛІНИ ЦИКЛУ ПРОФЕСІЙНОЇ ПІДГОТОВКИ</t>
  </si>
  <si>
    <t>ринків</t>
  </si>
  <si>
    <t>Соціальна і</t>
  </si>
  <si>
    <t>демографічна</t>
  </si>
  <si>
    <t>х</t>
  </si>
  <si>
    <t xml:space="preserve">2.2. Вибіркові дисципліни </t>
  </si>
  <si>
    <t>П.І.Островський</t>
  </si>
  <si>
    <t>Статитики</t>
  </si>
  <si>
    <t>обліку і аудиті</t>
  </si>
  <si>
    <t xml:space="preserve">Ревізія </t>
  </si>
  <si>
    <t>фінансової</t>
  </si>
  <si>
    <t>3.2.10.</t>
  </si>
  <si>
    <t xml:space="preserve">Копм"ютерний </t>
  </si>
  <si>
    <t>аудит</t>
  </si>
  <si>
    <t>Екон. аналізу</t>
  </si>
  <si>
    <t xml:space="preserve">Внутрішній </t>
  </si>
  <si>
    <t>3.2.11.</t>
  </si>
  <si>
    <t>3.2.12.</t>
  </si>
  <si>
    <t>Облік</t>
  </si>
  <si>
    <t>в аграрно-</t>
  </si>
  <si>
    <t xml:space="preserve">промислових </t>
  </si>
  <si>
    <t>об"єднаннях</t>
  </si>
  <si>
    <t>Навчально-комп'ютерна</t>
  </si>
  <si>
    <t>Навчально-економічна</t>
  </si>
  <si>
    <t>За фахом</t>
  </si>
  <si>
    <t>Виробнича</t>
  </si>
  <si>
    <t>Іспити</t>
  </si>
  <si>
    <t>Заліки</t>
  </si>
  <si>
    <t>Курсові роботи</t>
  </si>
  <si>
    <t>3.2.13.</t>
  </si>
  <si>
    <t xml:space="preserve">ділового </t>
  </si>
  <si>
    <t>Бух. обліку</t>
  </si>
  <si>
    <t>Системи обробки</t>
  </si>
  <si>
    <t xml:space="preserve">економічної </t>
  </si>
  <si>
    <t>2.2.16.</t>
  </si>
  <si>
    <t>2.2.17.</t>
  </si>
  <si>
    <t>2.2.18.</t>
  </si>
  <si>
    <t>2.2.19.</t>
  </si>
  <si>
    <t>2.2.20.</t>
  </si>
  <si>
    <t xml:space="preserve">Економічний </t>
  </si>
  <si>
    <t>Економічного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</si>
  <si>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</si>
  <si>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</si>
  <si>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</si>
  <si>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</si>
  <si>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</si>
  <si>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</si>
  <si>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</si>
  <si>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</si>
  <si>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</si>
  <si>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</si>
  <si>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</si>
  <si>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</si>
  <si>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психолого-</t>
  </si>
  <si>
    <t>педагогічної</t>
  </si>
  <si>
    <t>підготовки</t>
  </si>
  <si>
    <t>та</t>
  </si>
  <si>
    <t>Мовної</t>
  </si>
  <si>
    <t>Психологія</t>
  </si>
  <si>
    <t xml:space="preserve">Банківська </t>
  </si>
  <si>
    <t>ринку</t>
  </si>
  <si>
    <t>праці</t>
  </si>
  <si>
    <t>Є.С. Якуб</t>
  </si>
  <si>
    <t>В.Ф. Максімова</t>
  </si>
  <si>
    <t>А.З. Подгорний</t>
  </si>
  <si>
    <t xml:space="preserve">Зав. кафедрою </t>
  </si>
  <si>
    <t>Аудиторних занять за тиждень (лекц.+практ+0,2 інд)</t>
  </si>
  <si>
    <t>Галузева</t>
  </si>
  <si>
    <t xml:space="preserve">Облік </t>
  </si>
  <si>
    <t>і</t>
  </si>
  <si>
    <t>аудит в банках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</si>
</sst>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5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4" fillId="0" borderId="6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58" xfId="0" applyFont="1" applyBorder="1" applyAlignment="1">
      <alignment/>
    </xf>
    <xf numFmtId="0" fontId="8" fillId="0" borderId="5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3" fillId="0" borderId="67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0" fillId="0" borderId="7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4" xfId="0" applyBorder="1" applyAlignment="1">
      <alignment/>
    </xf>
    <xf numFmtId="0" fontId="0" fillId="0" borderId="7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35" xfId="0" applyBorder="1" applyAlignment="1">
      <alignment/>
    </xf>
    <xf numFmtId="0" fontId="0" fillId="0" borderId="7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77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4" fontId="15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4" fillId="0" borderId="58" xfId="0" applyFont="1" applyBorder="1" applyAlignment="1">
      <alignment/>
    </xf>
    <xf numFmtId="0" fontId="14" fillId="0" borderId="4" xfId="0" applyFont="1" applyBorder="1" applyAlignment="1">
      <alignment/>
    </xf>
    <xf numFmtId="0" fontId="3" fillId="0" borderId="2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2" fillId="0" borderId="0" xfId="0" applyFont="1" applyAlignment="1">
      <alignment horizontal="left"/>
    </xf>
    <xf numFmtId="0" fontId="3" fillId="0" borderId="8" xfId="0" applyFont="1" applyBorder="1" applyAlignment="1">
      <alignment horizontal="center" textRotation="90"/>
    </xf>
    <xf numFmtId="0" fontId="17" fillId="0" borderId="0" xfId="0" applyFont="1" applyAlignment="1">
      <alignment horizontal="center"/>
    </xf>
    <xf numFmtId="0" fontId="11" fillId="0" borderId="7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32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8" xfId="0" applyBorder="1" applyAlignment="1">
      <alignment/>
    </xf>
    <xf numFmtId="0" fontId="0" fillId="0" borderId="4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5" xfId="0" applyFont="1" applyBorder="1" applyAlignment="1">
      <alignment horizont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7"/>
  <sheetViews>
    <sheetView workbookViewId="0" topLeftCell="A79">
      <selection activeCell="B97" sqref="B97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6.75390625" style="0" customWidth="1"/>
    <col min="4" max="4" width="8.00390625" style="0" customWidth="1"/>
    <col min="5" max="9" width="4.75390625" style="0" customWidth="1"/>
    <col min="10" max="10" width="6.875" style="0" customWidth="1"/>
    <col min="11" max="16" width="4.75390625" style="0" customWidth="1"/>
    <col min="17" max="17" width="4.875" style="0" customWidth="1"/>
    <col min="18" max="20" width="4.375" style="0" customWidth="1"/>
    <col min="21" max="21" width="13.125" style="1" customWidth="1"/>
    <col min="22" max="22" width="9.125" style="1" customWidth="1"/>
  </cols>
  <sheetData>
    <row r="1" spans="1:21" ht="18.75" customHeight="1" thickBot="1">
      <c r="A1" s="308" t="s">
        <v>349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 ht="13.5" thickBot="1">
      <c r="A2" s="107"/>
      <c r="B2" s="71"/>
      <c r="C2" s="282" t="s">
        <v>343</v>
      </c>
      <c r="D2" s="309" t="s">
        <v>112</v>
      </c>
      <c r="E2" s="310"/>
      <c r="F2" s="310"/>
      <c r="G2" s="310"/>
      <c r="H2" s="310"/>
      <c r="I2" s="311"/>
      <c r="J2" s="312" t="s">
        <v>1</v>
      </c>
      <c r="K2" s="313"/>
      <c r="L2" s="313"/>
      <c r="M2" s="313"/>
      <c r="N2" s="313"/>
      <c r="O2" s="313"/>
      <c r="P2" s="313"/>
      <c r="Q2" s="314"/>
      <c r="R2" s="312" t="s">
        <v>2</v>
      </c>
      <c r="S2" s="313"/>
      <c r="T2" s="314"/>
      <c r="U2" s="107"/>
    </row>
    <row r="3" spans="1:21" ht="13.5" customHeight="1" thickBot="1">
      <c r="A3" s="72" t="s">
        <v>265</v>
      </c>
      <c r="B3" s="73"/>
      <c r="C3" s="283"/>
      <c r="D3" s="279" t="s">
        <v>341</v>
      </c>
      <c r="E3" s="302" t="s">
        <v>113</v>
      </c>
      <c r="F3" s="303"/>
      <c r="G3" s="303"/>
      <c r="H3" s="303"/>
      <c r="I3" s="71"/>
      <c r="J3" s="289" t="s">
        <v>5</v>
      </c>
      <c r="K3" s="290"/>
      <c r="L3" s="289" t="s">
        <v>6</v>
      </c>
      <c r="M3" s="290"/>
      <c r="N3" s="289" t="s">
        <v>7</v>
      </c>
      <c r="O3" s="290"/>
      <c r="P3" s="289" t="s">
        <v>8</v>
      </c>
      <c r="Q3" s="290"/>
      <c r="R3" s="306" t="s">
        <v>141</v>
      </c>
      <c r="S3" s="282" t="s">
        <v>338</v>
      </c>
      <c r="T3" s="306" t="s">
        <v>42</v>
      </c>
      <c r="U3" s="72" t="s">
        <v>9</v>
      </c>
    </row>
    <row r="4" spans="1:21" ht="13.5" customHeight="1" thickBot="1">
      <c r="A4" s="72" t="s">
        <v>3</v>
      </c>
      <c r="B4" s="72" t="s">
        <v>0</v>
      </c>
      <c r="C4" s="283"/>
      <c r="D4" s="280"/>
      <c r="E4" s="282" t="s">
        <v>342</v>
      </c>
      <c r="F4" s="276" t="s">
        <v>344</v>
      </c>
      <c r="G4" s="282" t="s">
        <v>345</v>
      </c>
      <c r="H4" s="279" t="s">
        <v>340</v>
      </c>
      <c r="I4" s="281" t="s">
        <v>339</v>
      </c>
      <c r="J4" s="123" t="s">
        <v>11</v>
      </c>
      <c r="K4" s="124" t="s">
        <v>12</v>
      </c>
      <c r="L4" s="123" t="s">
        <v>13</v>
      </c>
      <c r="M4" s="124" t="s">
        <v>14</v>
      </c>
      <c r="N4" s="123" t="s">
        <v>15</v>
      </c>
      <c r="O4" s="124" t="s">
        <v>16</v>
      </c>
      <c r="P4" s="123" t="s">
        <v>17</v>
      </c>
      <c r="Q4" s="113" t="s">
        <v>18</v>
      </c>
      <c r="R4" s="281"/>
      <c r="S4" s="283"/>
      <c r="T4" s="281"/>
      <c r="U4" s="72" t="s">
        <v>19</v>
      </c>
    </row>
    <row r="5" spans="1:21" ht="12.75">
      <c r="A5" s="73"/>
      <c r="B5" s="72" t="s">
        <v>4</v>
      </c>
      <c r="C5" s="283"/>
      <c r="D5" s="280"/>
      <c r="E5" s="283"/>
      <c r="F5" s="277"/>
      <c r="G5" s="283"/>
      <c r="H5" s="280"/>
      <c r="I5" s="281"/>
      <c r="J5" s="120" t="s">
        <v>20</v>
      </c>
      <c r="K5" s="121" t="s">
        <v>20</v>
      </c>
      <c r="L5" s="6" t="s">
        <v>20</v>
      </c>
      <c r="M5" s="121" t="s">
        <v>20</v>
      </c>
      <c r="N5" s="6" t="s">
        <v>20</v>
      </c>
      <c r="O5" s="6" t="s">
        <v>20</v>
      </c>
      <c r="P5" s="121" t="s">
        <v>20</v>
      </c>
      <c r="Q5" s="6" t="s">
        <v>20</v>
      </c>
      <c r="R5" s="278"/>
      <c r="S5" s="283"/>
      <c r="T5" s="281"/>
      <c r="U5" s="72" t="s">
        <v>21</v>
      </c>
    </row>
    <row r="6" spans="1:21" ht="12.75">
      <c r="A6" s="73"/>
      <c r="B6" s="73"/>
      <c r="C6" s="283"/>
      <c r="D6" s="280"/>
      <c r="E6" s="283"/>
      <c r="F6" s="277"/>
      <c r="G6" s="283"/>
      <c r="H6" s="280"/>
      <c r="I6" s="281"/>
      <c r="J6" s="7" t="s">
        <v>22</v>
      </c>
      <c r="K6" s="8" t="s">
        <v>22</v>
      </c>
      <c r="L6" s="7" t="s">
        <v>22</v>
      </c>
      <c r="M6" s="8" t="s">
        <v>22</v>
      </c>
      <c r="N6" s="7" t="s">
        <v>22</v>
      </c>
      <c r="O6" s="7" t="s">
        <v>22</v>
      </c>
      <c r="P6" s="8" t="s">
        <v>22</v>
      </c>
      <c r="Q6" s="7" t="s">
        <v>22</v>
      </c>
      <c r="R6" s="278"/>
      <c r="S6" s="283"/>
      <c r="T6" s="281"/>
      <c r="U6" s="72"/>
    </row>
    <row r="7" spans="1:21" ht="12.75">
      <c r="A7" s="73"/>
      <c r="B7" s="73"/>
      <c r="C7" s="283"/>
      <c r="D7" s="280"/>
      <c r="E7" s="283"/>
      <c r="F7" s="277"/>
      <c r="G7" s="283"/>
      <c r="H7" s="280"/>
      <c r="I7" s="281"/>
      <c r="J7" s="7" t="s">
        <v>23</v>
      </c>
      <c r="K7" s="8" t="s">
        <v>23</v>
      </c>
      <c r="L7" s="7" t="s">
        <v>23</v>
      </c>
      <c r="M7" s="8" t="s">
        <v>23</v>
      </c>
      <c r="N7" s="7" t="s">
        <v>23</v>
      </c>
      <c r="O7" s="7" t="s">
        <v>23</v>
      </c>
      <c r="P7" s="8" t="s">
        <v>23</v>
      </c>
      <c r="Q7" s="7" t="s">
        <v>23</v>
      </c>
      <c r="R7" s="278"/>
      <c r="S7" s="283"/>
      <c r="T7" s="281"/>
      <c r="U7" s="72"/>
    </row>
    <row r="8" spans="1:23" ht="12.75">
      <c r="A8" s="73"/>
      <c r="B8" s="73"/>
      <c r="C8" s="283"/>
      <c r="D8" s="280"/>
      <c r="E8" s="283"/>
      <c r="F8" s="277"/>
      <c r="G8" s="283"/>
      <c r="H8" s="280"/>
      <c r="I8" s="281"/>
      <c r="J8" s="7" t="s">
        <v>61</v>
      </c>
      <c r="K8" s="7" t="s">
        <v>61</v>
      </c>
      <c r="L8" s="7" t="s">
        <v>61</v>
      </c>
      <c r="M8" s="7" t="s">
        <v>61</v>
      </c>
      <c r="N8" s="7" t="s">
        <v>61</v>
      </c>
      <c r="O8" s="7" t="s">
        <v>61</v>
      </c>
      <c r="P8" s="7" t="s">
        <v>61</v>
      </c>
      <c r="Q8" s="7" t="s">
        <v>61</v>
      </c>
      <c r="R8" s="278"/>
      <c r="S8" s="283"/>
      <c r="T8" s="281"/>
      <c r="U8" s="72"/>
      <c r="W8" t="s">
        <v>216</v>
      </c>
    </row>
    <row r="9" spans="1:21" ht="13.5" thickBot="1">
      <c r="A9" s="108"/>
      <c r="B9" s="73"/>
      <c r="C9" s="292"/>
      <c r="D9" s="307"/>
      <c r="E9" s="283"/>
      <c r="F9" s="278"/>
      <c r="G9" s="283"/>
      <c r="H9" s="280"/>
      <c r="I9" s="281"/>
      <c r="J9" s="122" t="s">
        <v>10</v>
      </c>
      <c r="K9" s="122" t="s">
        <v>10</v>
      </c>
      <c r="L9" s="122" t="s">
        <v>10</v>
      </c>
      <c r="M9" s="122" t="s">
        <v>10</v>
      </c>
      <c r="N9" s="122" t="s">
        <v>10</v>
      </c>
      <c r="O9" s="122" t="s">
        <v>10</v>
      </c>
      <c r="P9" s="122" t="s">
        <v>10</v>
      </c>
      <c r="Q9" s="122" t="s">
        <v>10</v>
      </c>
      <c r="R9" s="278"/>
      <c r="S9" s="283"/>
      <c r="T9" s="281"/>
      <c r="U9" s="102"/>
    </row>
    <row r="10" spans="1:21" ht="13.5" thickBot="1">
      <c r="A10" s="110">
        <v>1</v>
      </c>
      <c r="B10" s="80">
        <v>2</v>
      </c>
      <c r="C10" s="80">
        <v>3</v>
      </c>
      <c r="D10" s="98">
        <v>4</v>
      </c>
      <c r="E10" s="80">
        <v>5</v>
      </c>
      <c r="F10" s="98">
        <v>6</v>
      </c>
      <c r="G10" s="80">
        <v>7</v>
      </c>
      <c r="H10" s="98">
        <v>8</v>
      </c>
      <c r="I10" s="80">
        <v>9</v>
      </c>
      <c r="J10" s="80">
        <v>10</v>
      </c>
      <c r="K10" s="98">
        <v>11</v>
      </c>
      <c r="L10" s="80">
        <v>12</v>
      </c>
      <c r="M10" s="98">
        <v>13</v>
      </c>
      <c r="N10" s="80">
        <v>14</v>
      </c>
      <c r="O10" s="98">
        <v>15</v>
      </c>
      <c r="P10" s="80">
        <v>16</v>
      </c>
      <c r="Q10" s="109">
        <v>17</v>
      </c>
      <c r="R10" s="91">
        <v>18</v>
      </c>
      <c r="S10" s="119">
        <v>19</v>
      </c>
      <c r="T10" s="119">
        <v>20</v>
      </c>
      <c r="U10" s="102">
        <v>21</v>
      </c>
    </row>
    <row r="11" spans="1:21" ht="13.5" thickBot="1">
      <c r="A11" s="255" t="s">
        <v>24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305"/>
    </row>
    <row r="12" spans="1:21" ht="13.5" thickBot="1">
      <c r="A12" s="255" t="s">
        <v>25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305"/>
    </row>
    <row r="13" spans="1:21" ht="12.75" customHeight="1">
      <c r="A13" s="227"/>
      <c r="B13" s="12"/>
      <c r="C13" s="14"/>
      <c r="D13" s="14"/>
      <c r="E13" s="36"/>
      <c r="F13" s="32"/>
      <c r="G13" s="14"/>
      <c r="H13" s="12"/>
      <c r="I13" s="12"/>
      <c r="J13" s="44"/>
      <c r="K13" s="45">
        <v>40</v>
      </c>
      <c r="L13" s="45"/>
      <c r="M13" s="45"/>
      <c r="N13" s="45"/>
      <c r="O13" s="45"/>
      <c r="P13" s="45"/>
      <c r="Q13" s="39"/>
      <c r="R13" s="32"/>
      <c r="S13" s="14"/>
      <c r="T13" s="14"/>
      <c r="U13" s="46"/>
    </row>
    <row r="14" spans="1:21" ht="12.75" customHeight="1">
      <c r="A14" s="228" t="s">
        <v>418</v>
      </c>
      <c r="B14" s="13" t="s">
        <v>26</v>
      </c>
      <c r="C14" s="17">
        <f>D14/36</f>
        <v>6</v>
      </c>
      <c r="D14" s="17">
        <f>SUM(E14:I14)</f>
        <v>216</v>
      </c>
      <c r="E14" s="16">
        <f>SUM(J13:Q13)</f>
        <v>40</v>
      </c>
      <c r="F14" s="17">
        <f>SUM(J14:Q14)</f>
        <v>48</v>
      </c>
      <c r="G14" s="17">
        <f>SUM(J15:Q15)</f>
        <v>28</v>
      </c>
      <c r="H14" s="16">
        <f>SUM(J16:Q16)</f>
        <v>3</v>
      </c>
      <c r="I14" s="13">
        <f>SUM(J17:Q17)</f>
        <v>97</v>
      </c>
      <c r="J14" s="20"/>
      <c r="K14" s="21">
        <v>48</v>
      </c>
      <c r="L14" s="22"/>
      <c r="M14" s="22"/>
      <c r="N14" s="22"/>
      <c r="O14" s="22"/>
      <c r="P14" s="22"/>
      <c r="Q14" s="23"/>
      <c r="R14" s="16"/>
      <c r="S14" s="17"/>
      <c r="T14" s="17" t="s">
        <v>222</v>
      </c>
      <c r="U14" s="84" t="s">
        <v>27</v>
      </c>
    </row>
    <row r="15" spans="1:22" ht="12.75" customHeight="1">
      <c r="A15" s="228"/>
      <c r="B15" s="86" t="s">
        <v>350</v>
      </c>
      <c r="C15" s="17"/>
      <c r="D15" s="17"/>
      <c r="E15" s="15"/>
      <c r="F15" s="16"/>
      <c r="G15" s="18"/>
      <c r="H15" s="19"/>
      <c r="I15" s="19"/>
      <c r="J15" s="20"/>
      <c r="K15" s="21">
        <v>28</v>
      </c>
      <c r="L15" s="22"/>
      <c r="M15" s="22"/>
      <c r="N15" s="22"/>
      <c r="O15" s="22"/>
      <c r="P15" s="22"/>
      <c r="Q15" s="23"/>
      <c r="R15" s="16"/>
      <c r="S15" s="17"/>
      <c r="T15" s="17">
        <v>2</v>
      </c>
      <c r="U15" s="84" t="s">
        <v>28</v>
      </c>
      <c r="V15" s="1" t="s">
        <v>371</v>
      </c>
    </row>
    <row r="16" spans="1:21" ht="12.75" customHeight="1">
      <c r="A16" s="228"/>
      <c r="B16" s="86" t="s">
        <v>351</v>
      </c>
      <c r="C16" s="17"/>
      <c r="D16" s="17"/>
      <c r="E16" s="15"/>
      <c r="F16" s="16"/>
      <c r="G16" s="17"/>
      <c r="H16" s="13"/>
      <c r="I16" s="13"/>
      <c r="J16" s="20"/>
      <c r="K16" s="22">
        <v>3</v>
      </c>
      <c r="L16" s="22"/>
      <c r="M16" s="22"/>
      <c r="N16" s="22"/>
      <c r="O16" s="22"/>
      <c r="P16" s="22"/>
      <c r="Q16" s="23"/>
      <c r="R16" s="16"/>
      <c r="S16" s="17"/>
      <c r="T16" s="17" t="s">
        <v>222</v>
      </c>
      <c r="U16" s="84"/>
    </row>
    <row r="17" spans="1:21" ht="12.75" customHeight="1" thickBot="1">
      <c r="A17" s="229"/>
      <c r="B17" s="87" t="s">
        <v>352</v>
      </c>
      <c r="C17" s="25"/>
      <c r="D17" s="25"/>
      <c r="E17" s="26"/>
      <c r="F17" s="27"/>
      <c r="G17" s="25"/>
      <c r="H17" s="24"/>
      <c r="I17" s="24"/>
      <c r="J17" s="28"/>
      <c r="K17" s="29">
        <v>97</v>
      </c>
      <c r="L17" s="29"/>
      <c r="M17" s="29"/>
      <c r="N17" s="29"/>
      <c r="O17" s="29"/>
      <c r="P17" s="29"/>
      <c r="Q17" s="30"/>
      <c r="R17" s="27"/>
      <c r="S17" s="25"/>
      <c r="T17" s="25"/>
      <c r="U17" s="171"/>
    </row>
    <row r="18" spans="1:21" ht="12.75" customHeight="1">
      <c r="A18" s="230"/>
      <c r="B18" s="32"/>
      <c r="C18" s="14"/>
      <c r="D18" s="14"/>
      <c r="E18" s="32"/>
      <c r="F18" s="14"/>
      <c r="G18" s="14"/>
      <c r="H18" s="32"/>
      <c r="I18" s="12"/>
      <c r="J18" s="33">
        <v>26</v>
      </c>
      <c r="K18" s="34"/>
      <c r="L18" s="34"/>
      <c r="M18" s="34"/>
      <c r="N18" s="34"/>
      <c r="O18" s="34"/>
      <c r="P18" s="34"/>
      <c r="Q18" s="35"/>
      <c r="R18" s="36"/>
      <c r="S18" s="14"/>
      <c r="T18" s="14"/>
      <c r="U18" s="172"/>
    </row>
    <row r="19" spans="1:21" ht="12.75" customHeight="1">
      <c r="A19" s="231" t="s">
        <v>419</v>
      </c>
      <c r="B19" s="16" t="s">
        <v>29</v>
      </c>
      <c r="C19" s="17">
        <f>D19/36</f>
        <v>4</v>
      </c>
      <c r="D19" s="17">
        <f>SUM(E19:I19)</f>
        <v>144</v>
      </c>
      <c r="E19" s="16">
        <f>SUM(J18:Q18)</f>
        <v>26</v>
      </c>
      <c r="F19" s="17">
        <f>SUM(J19:Q19)</f>
        <v>28</v>
      </c>
      <c r="G19" s="17">
        <f>SUM(J20:Q20)</f>
        <v>20</v>
      </c>
      <c r="H19" s="16">
        <f>SUM(J21:Q21)</f>
        <v>3</v>
      </c>
      <c r="I19" s="13">
        <f>SUM(J22:Q22)</f>
        <v>67</v>
      </c>
      <c r="J19" s="20">
        <v>28</v>
      </c>
      <c r="K19" s="22"/>
      <c r="L19" s="22"/>
      <c r="M19" s="22"/>
      <c r="N19" s="22"/>
      <c r="O19" s="22"/>
      <c r="P19" s="22"/>
      <c r="Q19" s="38"/>
      <c r="R19" s="15"/>
      <c r="S19" s="17"/>
      <c r="T19" s="17" t="s">
        <v>222</v>
      </c>
      <c r="U19" s="50" t="s">
        <v>27</v>
      </c>
    </row>
    <row r="20" spans="1:22" ht="12.75" customHeight="1">
      <c r="A20" s="231"/>
      <c r="B20" s="243" t="s">
        <v>353</v>
      </c>
      <c r="C20" s="17"/>
      <c r="D20" s="17"/>
      <c r="E20" s="16"/>
      <c r="F20" s="17"/>
      <c r="G20" s="17"/>
      <c r="H20" s="16"/>
      <c r="I20" s="13"/>
      <c r="J20" s="20">
        <v>20</v>
      </c>
      <c r="K20" s="22"/>
      <c r="L20" s="22"/>
      <c r="M20" s="22"/>
      <c r="N20" s="22"/>
      <c r="O20" s="22"/>
      <c r="P20" s="22"/>
      <c r="Q20" s="38"/>
      <c r="R20" s="15"/>
      <c r="S20" s="17"/>
      <c r="T20" s="17">
        <v>1</v>
      </c>
      <c r="U20" s="50" t="s">
        <v>28</v>
      </c>
      <c r="V20" s="1" t="s">
        <v>371</v>
      </c>
    </row>
    <row r="21" spans="1:21" ht="12.75" customHeight="1">
      <c r="A21" s="231"/>
      <c r="B21" s="42" t="s">
        <v>354</v>
      </c>
      <c r="C21" s="17"/>
      <c r="D21" s="17"/>
      <c r="E21" s="16"/>
      <c r="F21" s="17"/>
      <c r="G21" s="17"/>
      <c r="H21" s="16"/>
      <c r="I21" s="13"/>
      <c r="J21" s="20">
        <v>3</v>
      </c>
      <c r="K21" s="22"/>
      <c r="L21" s="22"/>
      <c r="M21" s="22"/>
      <c r="N21" s="22"/>
      <c r="O21" s="22"/>
      <c r="P21" s="22"/>
      <c r="Q21" s="38"/>
      <c r="R21" s="15"/>
      <c r="S21" s="17"/>
      <c r="T21" s="17"/>
      <c r="U21" s="50"/>
    </row>
    <row r="22" spans="1:21" ht="12.75" customHeight="1" thickBot="1">
      <c r="A22" s="232"/>
      <c r="B22" s="27"/>
      <c r="C22" s="25"/>
      <c r="D22" s="25"/>
      <c r="E22" s="27"/>
      <c r="F22" s="25"/>
      <c r="G22" s="25"/>
      <c r="H22" s="27"/>
      <c r="I22" s="24"/>
      <c r="J22" s="28">
        <v>67</v>
      </c>
      <c r="K22" s="29"/>
      <c r="L22" s="29"/>
      <c r="M22" s="29"/>
      <c r="N22" s="29"/>
      <c r="O22" s="29"/>
      <c r="P22" s="29"/>
      <c r="Q22" s="26"/>
      <c r="R22" s="26"/>
      <c r="S22" s="25"/>
      <c r="T22" s="25"/>
      <c r="U22" s="50"/>
    </row>
    <row r="23" spans="1:21" ht="12.75" customHeight="1">
      <c r="A23" s="230"/>
      <c r="B23" s="32"/>
      <c r="C23" s="14"/>
      <c r="D23" s="14"/>
      <c r="E23" s="32"/>
      <c r="F23" s="14"/>
      <c r="G23" s="14"/>
      <c r="H23" s="32"/>
      <c r="I23" s="12"/>
      <c r="J23" s="33"/>
      <c r="K23" s="34"/>
      <c r="L23" s="34">
        <v>22</v>
      </c>
      <c r="M23" s="34"/>
      <c r="N23" s="34"/>
      <c r="O23" s="34"/>
      <c r="P23" s="34"/>
      <c r="Q23" s="39"/>
      <c r="R23" s="14"/>
      <c r="S23" s="14"/>
      <c r="T23" s="12"/>
      <c r="U23" s="46" t="s">
        <v>434</v>
      </c>
    </row>
    <row r="24" spans="1:21" ht="12.75" customHeight="1">
      <c r="A24" s="231" t="s">
        <v>420</v>
      </c>
      <c r="B24" s="16" t="s">
        <v>43</v>
      </c>
      <c r="C24" s="17">
        <f>D24/36</f>
        <v>3</v>
      </c>
      <c r="D24" s="17">
        <f>SUM(E24:I24)</f>
        <v>108</v>
      </c>
      <c r="E24" s="16">
        <f>SUM(J23:Q23)</f>
        <v>22</v>
      </c>
      <c r="F24" s="17">
        <f>SUM(J24:Q24)</f>
        <v>20</v>
      </c>
      <c r="G24" s="17">
        <f>SUM(J25:Q25)</f>
        <v>20</v>
      </c>
      <c r="H24" s="16">
        <f>SUM(J26:Q26)</f>
        <v>3</v>
      </c>
      <c r="I24" s="13">
        <f>SUM(J27:Q27)</f>
        <v>43</v>
      </c>
      <c r="J24" s="20"/>
      <c r="K24" s="22"/>
      <c r="L24" s="22">
        <v>20</v>
      </c>
      <c r="M24" s="22"/>
      <c r="N24" s="22"/>
      <c r="O24" s="22"/>
      <c r="P24" s="22"/>
      <c r="Q24" s="38"/>
      <c r="R24" s="17"/>
      <c r="S24" s="17"/>
      <c r="T24" s="13" t="s">
        <v>222</v>
      </c>
      <c r="U24" s="177" t="s">
        <v>433</v>
      </c>
    </row>
    <row r="25" spans="1:22" ht="12.75" customHeight="1">
      <c r="A25" s="231"/>
      <c r="B25" s="16" t="s">
        <v>30</v>
      </c>
      <c r="C25" s="17"/>
      <c r="D25" s="17"/>
      <c r="E25" s="16"/>
      <c r="F25" s="17"/>
      <c r="G25" s="17"/>
      <c r="H25" s="16"/>
      <c r="I25" s="13"/>
      <c r="J25" s="20"/>
      <c r="K25" s="22"/>
      <c r="L25" s="22">
        <v>20</v>
      </c>
      <c r="M25" s="22"/>
      <c r="N25" s="22"/>
      <c r="O25" s="22"/>
      <c r="P25" s="22"/>
      <c r="Q25" s="38"/>
      <c r="R25" s="17"/>
      <c r="S25" s="17"/>
      <c r="T25" s="13">
        <v>3</v>
      </c>
      <c r="U25" s="84" t="s">
        <v>430</v>
      </c>
      <c r="V25" s="1" t="s">
        <v>371</v>
      </c>
    </row>
    <row r="26" spans="1:21" ht="12.75" customHeight="1">
      <c r="A26" s="231"/>
      <c r="B26" s="16"/>
      <c r="C26" s="17"/>
      <c r="D26" s="17"/>
      <c r="E26" s="16"/>
      <c r="F26" s="17"/>
      <c r="G26" s="17"/>
      <c r="H26" s="16"/>
      <c r="I26" s="13"/>
      <c r="J26" s="47"/>
      <c r="K26" s="48"/>
      <c r="L26" s="48">
        <v>3</v>
      </c>
      <c r="M26" s="48"/>
      <c r="N26" s="48"/>
      <c r="O26" s="48"/>
      <c r="P26" s="48"/>
      <c r="Q26" s="38"/>
      <c r="R26" s="17"/>
      <c r="S26" s="17"/>
      <c r="T26" s="13"/>
      <c r="U26" s="84" t="s">
        <v>431</v>
      </c>
    </row>
    <row r="27" spans="1:21" ht="12.75" customHeight="1" thickBot="1">
      <c r="A27" s="232"/>
      <c r="B27" s="27"/>
      <c r="C27" s="25"/>
      <c r="D27" s="25"/>
      <c r="E27" s="27"/>
      <c r="F27" s="25"/>
      <c r="G27" s="25"/>
      <c r="H27" s="27"/>
      <c r="I27" s="24"/>
      <c r="J27" s="28"/>
      <c r="K27" s="29"/>
      <c r="L27" s="29">
        <v>43</v>
      </c>
      <c r="M27" s="29"/>
      <c r="N27" s="29"/>
      <c r="O27" s="29"/>
      <c r="P27" s="29"/>
      <c r="Q27" s="26"/>
      <c r="R27" s="25"/>
      <c r="S27" s="25"/>
      <c r="T27" s="24"/>
      <c r="U27" s="171" t="s">
        <v>432</v>
      </c>
    </row>
    <row r="28" spans="1:21" ht="12.75" customHeight="1">
      <c r="A28" s="231"/>
      <c r="B28" s="16"/>
      <c r="C28" s="17"/>
      <c r="D28" s="17"/>
      <c r="E28" s="16"/>
      <c r="F28" s="17"/>
      <c r="G28" s="17"/>
      <c r="H28" s="16"/>
      <c r="I28" s="13"/>
      <c r="J28" s="33"/>
      <c r="K28" s="34"/>
      <c r="L28" s="34"/>
      <c r="M28" s="34"/>
      <c r="N28" s="34"/>
      <c r="O28" s="34"/>
      <c r="P28" s="34"/>
      <c r="Q28" s="35"/>
      <c r="R28" s="17"/>
      <c r="S28" s="17"/>
      <c r="T28" s="17"/>
      <c r="U28" s="50"/>
    </row>
    <row r="29" spans="1:21" ht="12.75" customHeight="1">
      <c r="A29" s="231" t="s">
        <v>421</v>
      </c>
      <c r="B29" s="16" t="s">
        <v>31</v>
      </c>
      <c r="C29" s="17">
        <f>D29/36</f>
        <v>6</v>
      </c>
      <c r="D29" s="17">
        <f>SUM(E29:I29)</f>
        <v>216</v>
      </c>
      <c r="E29" s="16">
        <f>SUM(J28:Q28)</f>
        <v>0</v>
      </c>
      <c r="F29" s="17">
        <f>SUM(J29:Q29)</f>
        <v>140</v>
      </c>
      <c r="G29" s="17">
        <f>SUM(J30:Q30)</f>
        <v>0</v>
      </c>
      <c r="H29" s="16">
        <f>SUM(J31:Q31)</f>
        <v>0</v>
      </c>
      <c r="I29" s="13">
        <f>SUM(J32:Q32)</f>
        <v>76</v>
      </c>
      <c r="J29" s="20">
        <v>36</v>
      </c>
      <c r="K29" s="22">
        <v>34</v>
      </c>
      <c r="L29" s="22">
        <v>36</v>
      </c>
      <c r="M29" s="22">
        <v>34</v>
      </c>
      <c r="N29" s="22"/>
      <c r="O29" s="22"/>
      <c r="P29" s="22"/>
      <c r="Q29" s="23"/>
      <c r="R29" s="17"/>
      <c r="S29" s="17">
        <v>1</v>
      </c>
      <c r="T29" s="17"/>
      <c r="U29" s="50" t="s">
        <v>222</v>
      </c>
    </row>
    <row r="30" spans="1:22" ht="12.75" customHeight="1">
      <c r="A30" s="231"/>
      <c r="B30" s="16" t="s">
        <v>33</v>
      </c>
      <c r="C30" s="17"/>
      <c r="D30" s="17"/>
      <c r="E30" s="16"/>
      <c r="F30" s="17"/>
      <c r="G30" s="17"/>
      <c r="H30" s="16"/>
      <c r="I30" s="13"/>
      <c r="J30" s="20"/>
      <c r="K30" s="22"/>
      <c r="L30" s="22"/>
      <c r="M30" s="22"/>
      <c r="N30" s="22"/>
      <c r="O30" s="22"/>
      <c r="P30" s="22"/>
      <c r="Q30" s="23"/>
      <c r="R30" s="17"/>
      <c r="S30" s="17">
        <v>2</v>
      </c>
      <c r="T30" s="17"/>
      <c r="U30" s="50" t="s">
        <v>32</v>
      </c>
      <c r="V30" s="1" t="s">
        <v>371</v>
      </c>
    </row>
    <row r="31" spans="1:21" ht="12.75" customHeight="1">
      <c r="A31" s="231"/>
      <c r="B31" s="16"/>
      <c r="C31" s="17"/>
      <c r="D31" s="17"/>
      <c r="E31" s="16"/>
      <c r="F31" s="17"/>
      <c r="G31" s="17"/>
      <c r="H31" s="16"/>
      <c r="I31" s="13"/>
      <c r="J31" s="20"/>
      <c r="K31" s="22"/>
      <c r="L31" s="22"/>
      <c r="M31" s="22"/>
      <c r="N31" s="22"/>
      <c r="O31" s="22"/>
      <c r="P31" s="22"/>
      <c r="Q31" s="23"/>
      <c r="R31" s="17"/>
      <c r="S31" s="17">
        <v>3</v>
      </c>
      <c r="T31" s="17"/>
      <c r="U31" s="50"/>
    </row>
    <row r="32" spans="1:21" ht="12.75" customHeight="1" thickBot="1">
      <c r="A32" s="231"/>
      <c r="B32" s="16"/>
      <c r="C32" s="17"/>
      <c r="D32" s="17"/>
      <c r="E32" s="16"/>
      <c r="F32" s="17"/>
      <c r="G32" s="17"/>
      <c r="H32" s="16"/>
      <c r="I32" s="13"/>
      <c r="J32" s="55">
        <v>18</v>
      </c>
      <c r="K32" s="54">
        <v>20</v>
      </c>
      <c r="L32" s="54">
        <v>18</v>
      </c>
      <c r="M32" s="54">
        <v>20</v>
      </c>
      <c r="N32" s="54"/>
      <c r="O32" s="54"/>
      <c r="P32" s="54"/>
      <c r="Q32" s="26"/>
      <c r="R32" s="17"/>
      <c r="S32" s="17">
        <v>4</v>
      </c>
      <c r="T32" s="17"/>
      <c r="U32" s="50"/>
    </row>
    <row r="33" spans="1:21" ht="12.75" customHeight="1">
      <c r="A33" s="230"/>
      <c r="B33" s="32"/>
      <c r="C33" s="14"/>
      <c r="D33" s="12"/>
      <c r="E33" s="14"/>
      <c r="F33" s="32"/>
      <c r="G33" s="14"/>
      <c r="H33" s="32"/>
      <c r="I33" s="14"/>
      <c r="J33" s="60">
        <v>8</v>
      </c>
      <c r="L33" s="41"/>
      <c r="M33" s="58"/>
      <c r="N33" s="58"/>
      <c r="O33" s="58"/>
      <c r="P33" s="58"/>
      <c r="Q33" s="59"/>
      <c r="R33" s="14"/>
      <c r="S33" s="14"/>
      <c r="T33" s="14"/>
      <c r="U33" s="46" t="s">
        <v>434</v>
      </c>
    </row>
    <row r="34" spans="1:21" ht="12.75" customHeight="1">
      <c r="A34" s="231" t="s">
        <v>422</v>
      </c>
      <c r="B34" s="16" t="s">
        <v>44</v>
      </c>
      <c r="C34" s="17">
        <f>D34/36</f>
        <v>4</v>
      </c>
      <c r="D34" s="17">
        <f>SUM(E34:I34)</f>
        <v>144</v>
      </c>
      <c r="E34" s="16">
        <f>SUM(J33:Q33)</f>
        <v>8</v>
      </c>
      <c r="F34" s="17">
        <f>SUM(J34:Q34)</f>
        <v>40</v>
      </c>
      <c r="G34" s="17">
        <f>SUM(J35:Q35)</f>
        <v>24</v>
      </c>
      <c r="H34" s="16">
        <f>SUM(J36:Q36)</f>
        <v>3</v>
      </c>
      <c r="I34" s="17">
        <f>SUM(J37:Q37)</f>
        <v>69</v>
      </c>
      <c r="J34" s="61">
        <v>40</v>
      </c>
      <c r="K34" s="66"/>
      <c r="L34" s="22"/>
      <c r="M34" s="22"/>
      <c r="N34" s="22"/>
      <c r="O34" s="22"/>
      <c r="P34" s="22"/>
      <c r="Q34" s="38"/>
      <c r="R34" s="17"/>
      <c r="S34" s="17"/>
      <c r="T34" s="17" t="s">
        <v>222</v>
      </c>
      <c r="U34" s="177" t="s">
        <v>433</v>
      </c>
    </row>
    <row r="35" spans="1:22" ht="12.75" customHeight="1">
      <c r="A35" s="231"/>
      <c r="B35" s="16" t="s">
        <v>205</v>
      </c>
      <c r="C35" s="17"/>
      <c r="D35" s="13"/>
      <c r="E35" s="17"/>
      <c r="F35" s="16"/>
      <c r="G35" s="17"/>
      <c r="H35" s="16"/>
      <c r="I35" s="17"/>
      <c r="J35" s="61">
        <v>24</v>
      </c>
      <c r="K35" s="66"/>
      <c r="L35" s="22"/>
      <c r="M35" s="22"/>
      <c r="N35" s="22"/>
      <c r="O35" s="22"/>
      <c r="P35" s="22"/>
      <c r="Q35" s="38"/>
      <c r="R35" s="17"/>
      <c r="S35" s="17"/>
      <c r="T35" s="17">
        <v>1</v>
      </c>
      <c r="U35" s="84" t="s">
        <v>430</v>
      </c>
      <c r="V35" s="1" t="s">
        <v>371</v>
      </c>
    </row>
    <row r="36" spans="1:21" ht="12.75" customHeight="1">
      <c r="A36" s="231"/>
      <c r="B36" s="16" t="s">
        <v>264</v>
      </c>
      <c r="C36" s="17"/>
      <c r="D36" s="13"/>
      <c r="E36" s="17"/>
      <c r="F36" s="16"/>
      <c r="G36" s="17"/>
      <c r="H36" s="16"/>
      <c r="I36" s="17"/>
      <c r="J36" s="62">
        <v>3</v>
      </c>
      <c r="K36" s="66"/>
      <c r="L36" s="22"/>
      <c r="M36" s="48"/>
      <c r="N36" s="48"/>
      <c r="O36" s="48"/>
      <c r="P36" s="48"/>
      <c r="Q36" s="38"/>
      <c r="R36" s="17"/>
      <c r="S36" s="17"/>
      <c r="T36" s="17"/>
      <c r="U36" s="84" t="s">
        <v>431</v>
      </c>
    </row>
    <row r="37" spans="1:21" ht="12.75" customHeight="1" thickBot="1">
      <c r="A37" s="232"/>
      <c r="B37" s="25" t="s">
        <v>212</v>
      </c>
      <c r="C37" s="25"/>
      <c r="D37" s="24"/>
      <c r="E37" s="25"/>
      <c r="F37" s="27"/>
      <c r="G37" s="25"/>
      <c r="H37" s="27"/>
      <c r="I37" s="25"/>
      <c r="J37" s="63">
        <v>69</v>
      </c>
      <c r="L37" s="54"/>
      <c r="M37" s="29"/>
      <c r="N37" s="29"/>
      <c r="O37" s="29"/>
      <c r="P37" s="29"/>
      <c r="Q37" s="26"/>
      <c r="R37" s="25"/>
      <c r="S37" s="25"/>
      <c r="T37" s="25"/>
      <c r="U37" s="171" t="s">
        <v>432</v>
      </c>
    </row>
    <row r="38" spans="1:21" ht="12.75" customHeight="1">
      <c r="A38" s="227"/>
      <c r="B38" s="14"/>
      <c r="C38" s="36"/>
      <c r="D38" s="14"/>
      <c r="E38" s="32"/>
      <c r="F38" s="14"/>
      <c r="G38" s="14"/>
      <c r="H38" s="32"/>
      <c r="I38" s="12"/>
      <c r="J38" s="33"/>
      <c r="K38" s="34"/>
      <c r="L38" s="34"/>
      <c r="M38" s="34"/>
      <c r="N38" s="34"/>
      <c r="O38" s="34"/>
      <c r="P38" s="34"/>
      <c r="Q38" s="39"/>
      <c r="R38" s="14"/>
      <c r="S38" s="14"/>
      <c r="T38" s="14"/>
      <c r="U38" s="172"/>
    </row>
    <row r="39" spans="1:21" ht="12.75" customHeight="1">
      <c r="A39" s="228" t="s">
        <v>423</v>
      </c>
      <c r="B39" s="17" t="s">
        <v>34</v>
      </c>
      <c r="C39" s="17">
        <f>D39/36</f>
        <v>10</v>
      </c>
      <c r="D39" s="17">
        <f>SUM(E39:I39)</f>
        <v>360</v>
      </c>
      <c r="E39" s="16">
        <f>SUM(J38:Q38)</f>
        <v>0</v>
      </c>
      <c r="F39" s="17">
        <f>SUM(J39:Q39)</f>
        <v>150</v>
      </c>
      <c r="G39" s="17">
        <f>SUM(J40:Q40)</f>
        <v>52</v>
      </c>
      <c r="H39" s="16">
        <f>SUM(J41:Q41)</f>
        <v>3</v>
      </c>
      <c r="I39" s="13">
        <f>SUM(J42:Q42)</f>
        <v>155</v>
      </c>
      <c r="J39" s="20">
        <v>40</v>
      </c>
      <c r="K39" s="22">
        <v>40</v>
      </c>
      <c r="L39" s="22">
        <v>36</v>
      </c>
      <c r="M39" s="22">
        <v>34</v>
      </c>
      <c r="N39" s="22"/>
      <c r="O39" s="22"/>
      <c r="P39" s="22"/>
      <c r="Q39" s="38"/>
      <c r="R39" s="17"/>
      <c r="S39" s="17">
        <v>1</v>
      </c>
      <c r="T39" s="17" t="s">
        <v>222</v>
      </c>
      <c r="U39" s="50" t="s">
        <v>109</v>
      </c>
    </row>
    <row r="40" spans="1:22" ht="12.75" customHeight="1">
      <c r="A40" s="228"/>
      <c r="B40" s="3"/>
      <c r="C40" s="15"/>
      <c r="D40" s="17"/>
      <c r="E40" s="16"/>
      <c r="F40" s="17"/>
      <c r="G40" s="17"/>
      <c r="H40" s="16"/>
      <c r="I40" s="13"/>
      <c r="J40" s="20">
        <v>16</v>
      </c>
      <c r="K40" s="22">
        <v>16</v>
      </c>
      <c r="L40" s="22">
        <v>10</v>
      </c>
      <c r="M40" s="22">
        <v>10</v>
      </c>
      <c r="N40" s="22"/>
      <c r="O40" s="22"/>
      <c r="P40" s="22"/>
      <c r="Q40" s="38"/>
      <c r="R40" s="17"/>
      <c r="S40" s="17">
        <v>2</v>
      </c>
      <c r="T40" s="17">
        <v>4</v>
      </c>
      <c r="U40" s="50" t="s">
        <v>108</v>
      </c>
      <c r="V40" s="1" t="s">
        <v>371</v>
      </c>
    </row>
    <row r="41" spans="1:21" ht="12.75" customHeight="1">
      <c r="A41" s="228"/>
      <c r="B41" s="3"/>
      <c r="C41" s="15"/>
      <c r="D41" s="17"/>
      <c r="E41" s="16"/>
      <c r="F41" s="17"/>
      <c r="G41" s="17"/>
      <c r="H41" s="16"/>
      <c r="I41" s="13"/>
      <c r="J41" s="20"/>
      <c r="K41" s="22"/>
      <c r="L41" s="22"/>
      <c r="M41" s="22">
        <v>3</v>
      </c>
      <c r="N41" s="22"/>
      <c r="O41" s="22"/>
      <c r="P41" s="22"/>
      <c r="Q41" s="38"/>
      <c r="R41" s="17"/>
      <c r="S41" s="17">
        <v>3</v>
      </c>
      <c r="T41" s="17"/>
      <c r="U41" s="50"/>
    </row>
    <row r="42" spans="1:21" ht="12.75" customHeight="1" thickBot="1">
      <c r="A42" s="228"/>
      <c r="B42" s="25"/>
      <c r="C42" s="15"/>
      <c r="D42" s="17"/>
      <c r="E42" s="16"/>
      <c r="F42" s="17"/>
      <c r="G42" s="17"/>
      <c r="H42" s="16"/>
      <c r="I42" s="13"/>
      <c r="J42" s="28">
        <v>34</v>
      </c>
      <c r="K42" s="29">
        <v>34</v>
      </c>
      <c r="L42" s="29">
        <v>44</v>
      </c>
      <c r="M42" s="29">
        <v>43</v>
      </c>
      <c r="N42" s="29"/>
      <c r="O42" s="29"/>
      <c r="P42" s="29"/>
      <c r="Q42" s="52"/>
      <c r="R42" s="17"/>
      <c r="S42" s="17"/>
      <c r="T42" s="17"/>
      <c r="U42" s="50"/>
    </row>
    <row r="43" spans="1:21" ht="12.75" customHeight="1">
      <c r="A43" s="230"/>
      <c r="B43" s="32"/>
      <c r="C43" s="14"/>
      <c r="D43" s="14"/>
      <c r="E43" s="32"/>
      <c r="F43" s="14"/>
      <c r="G43" s="14"/>
      <c r="H43" s="32"/>
      <c r="I43" s="12"/>
      <c r="J43" s="43"/>
      <c r="K43" s="58"/>
      <c r="L43" s="58"/>
      <c r="M43" s="58">
        <v>22</v>
      </c>
      <c r="N43" s="58"/>
      <c r="O43" s="58"/>
      <c r="P43" s="58"/>
      <c r="Q43" s="68"/>
      <c r="R43" s="36"/>
      <c r="S43" s="14"/>
      <c r="T43" s="14"/>
      <c r="U43" s="172"/>
    </row>
    <row r="44" spans="1:21" ht="12.75" customHeight="1">
      <c r="A44" s="231" t="s">
        <v>424</v>
      </c>
      <c r="B44" s="16" t="s">
        <v>35</v>
      </c>
      <c r="C44" s="17">
        <f>D44/36</f>
        <v>3</v>
      </c>
      <c r="D44" s="17">
        <f>SUM(E44:I44)</f>
        <v>108</v>
      </c>
      <c r="E44" s="16">
        <f>SUM(J43:Q43)</f>
        <v>22</v>
      </c>
      <c r="F44" s="17">
        <f>SUM(J44:Q44)</f>
        <v>26</v>
      </c>
      <c r="G44" s="17">
        <f>SUM(J45:Q45)</f>
        <v>16</v>
      </c>
      <c r="H44" s="16">
        <f>SUM(J46:Q46)</f>
        <v>3</v>
      </c>
      <c r="I44" s="13">
        <f>SUM(J47:Q47)</f>
        <v>41</v>
      </c>
      <c r="J44" s="20"/>
      <c r="K44" s="21"/>
      <c r="L44" s="22"/>
      <c r="M44" s="22">
        <v>26</v>
      </c>
      <c r="N44" s="22"/>
      <c r="O44" s="22"/>
      <c r="P44" s="22"/>
      <c r="Q44" s="23"/>
      <c r="R44" s="15"/>
      <c r="S44" s="17"/>
      <c r="T44" s="17" t="s">
        <v>222</v>
      </c>
      <c r="U44" s="174" t="s">
        <v>222</v>
      </c>
    </row>
    <row r="45" spans="1:22" ht="12.75" customHeight="1">
      <c r="A45" s="231"/>
      <c r="B45" s="244"/>
      <c r="C45" s="18"/>
      <c r="D45" s="17"/>
      <c r="E45" s="16"/>
      <c r="F45" s="17"/>
      <c r="G45" s="17"/>
      <c r="H45" s="16"/>
      <c r="I45" s="13"/>
      <c r="J45" s="20"/>
      <c r="K45" s="22"/>
      <c r="L45" s="22"/>
      <c r="M45" s="22">
        <v>16</v>
      </c>
      <c r="N45" s="22"/>
      <c r="O45" s="22"/>
      <c r="P45" s="22"/>
      <c r="Q45" s="23"/>
      <c r="R45" s="15"/>
      <c r="S45" s="17"/>
      <c r="T45" s="17">
        <v>4</v>
      </c>
      <c r="U45" s="174" t="s">
        <v>36</v>
      </c>
      <c r="V45" s="1" t="s">
        <v>371</v>
      </c>
    </row>
    <row r="46" spans="1:21" ht="12.75" customHeight="1">
      <c r="A46" s="231"/>
      <c r="B46" s="244"/>
      <c r="C46" s="18"/>
      <c r="D46" s="17"/>
      <c r="E46" s="16"/>
      <c r="F46" s="17"/>
      <c r="G46" s="17"/>
      <c r="H46" s="16"/>
      <c r="I46" s="13"/>
      <c r="J46" s="47"/>
      <c r="K46" s="48"/>
      <c r="L46" s="48"/>
      <c r="M46" s="48">
        <v>3</v>
      </c>
      <c r="N46" s="48"/>
      <c r="O46" s="48"/>
      <c r="P46" s="48"/>
      <c r="Q46" s="49"/>
      <c r="R46" s="15"/>
      <c r="S46" s="17"/>
      <c r="T46" s="17"/>
      <c r="U46" s="50"/>
    </row>
    <row r="47" spans="1:21" ht="12.75" customHeight="1" thickBot="1">
      <c r="A47" s="232"/>
      <c r="B47" s="27"/>
      <c r="C47" s="25"/>
      <c r="D47" s="25"/>
      <c r="E47" s="27"/>
      <c r="F47" s="25"/>
      <c r="G47" s="25"/>
      <c r="H47" s="27"/>
      <c r="I47" s="24"/>
      <c r="J47" s="28"/>
      <c r="K47" s="29"/>
      <c r="L47" s="29"/>
      <c r="M47" s="29">
        <v>41</v>
      </c>
      <c r="N47" s="29"/>
      <c r="O47" s="29"/>
      <c r="P47" s="29"/>
      <c r="Q47" s="30"/>
      <c r="R47" s="26"/>
      <c r="S47" s="25"/>
      <c r="T47" s="25"/>
      <c r="U47" s="173"/>
    </row>
    <row r="48" spans="1:21" ht="12.75" customHeight="1">
      <c r="A48" s="230"/>
      <c r="B48" s="32"/>
      <c r="C48" s="14"/>
      <c r="D48" s="14"/>
      <c r="E48" s="32"/>
      <c r="F48" s="14"/>
      <c r="G48" s="14"/>
      <c r="H48" s="32"/>
      <c r="I48" s="12"/>
      <c r="J48" s="33">
        <v>20</v>
      </c>
      <c r="K48" s="34"/>
      <c r="L48" s="34"/>
      <c r="M48" s="34"/>
      <c r="N48" s="34"/>
      <c r="O48" s="34"/>
      <c r="P48" s="34"/>
      <c r="Q48" s="35"/>
      <c r="R48" s="36"/>
      <c r="S48" s="14"/>
      <c r="T48" s="14"/>
      <c r="U48" s="172"/>
    </row>
    <row r="49" spans="1:21" ht="12.75" customHeight="1">
      <c r="A49" s="231" t="s">
        <v>425</v>
      </c>
      <c r="B49" s="244" t="s">
        <v>37</v>
      </c>
      <c r="C49" s="17">
        <f>D49/36</f>
        <v>3</v>
      </c>
      <c r="D49" s="17">
        <f>SUM(E49:I49)</f>
        <v>108</v>
      </c>
      <c r="E49" s="16">
        <f>SUM(J48:Q48)</f>
        <v>20</v>
      </c>
      <c r="F49" s="17">
        <f>SUM(J49:Q49)</f>
        <v>20</v>
      </c>
      <c r="G49" s="17">
        <f>SUM(J50:Q50)</f>
        <v>16</v>
      </c>
      <c r="H49" s="16">
        <f>SUM(J51:Q51)</f>
        <v>3</v>
      </c>
      <c r="I49" s="13">
        <f>SUM(J52:Q52)</f>
        <v>49</v>
      </c>
      <c r="J49" s="20">
        <v>20</v>
      </c>
      <c r="K49" s="22"/>
      <c r="L49" s="22"/>
      <c r="M49" s="22"/>
      <c r="N49" s="22"/>
      <c r="O49" s="22"/>
      <c r="P49" s="22"/>
      <c r="Q49" s="38"/>
      <c r="R49" s="15"/>
      <c r="S49" s="17"/>
      <c r="T49" s="17" t="s">
        <v>222</v>
      </c>
      <c r="U49" s="50" t="s">
        <v>222</v>
      </c>
    </row>
    <row r="50" spans="1:22" ht="12.75" customHeight="1">
      <c r="A50" s="231"/>
      <c r="B50" s="244"/>
      <c r="C50" s="18"/>
      <c r="D50" s="17"/>
      <c r="E50" s="16"/>
      <c r="F50" s="17"/>
      <c r="G50" s="17"/>
      <c r="H50" s="16"/>
      <c r="I50" s="13"/>
      <c r="J50" s="20">
        <v>16</v>
      </c>
      <c r="K50" s="22"/>
      <c r="L50" s="22"/>
      <c r="M50" s="22"/>
      <c r="N50" s="22"/>
      <c r="O50" s="22"/>
      <c r="P50" s="22"/>
      <c r="Q50" s="38"/>
      <c r="R50" s="15"/>
      <c r="S50" s="17"/>
      <c r="T50" s="17">
        <v>1</v>
      </c>
      <c r="U50" s="50" t="s">
        <v>38</v>
      </c>
      <c r="V50" s="1" t="s">
        <v>371</v>
      </c>
    </row>
    <row r="51" spans="1:21" ht="12.75" customHeight="1">
      <c r="A51" s="231"/>
      <c r="B51" s="244"/>
      <c r="C51" s="18"/>
      <c r="D51" s="17"/>
      <c r="E51" s="16"/>
      <c r="F51" s="17"/>
      <c r="G51" s="17"/>
      <c r="H51" s="16"/>
      <c r="I51" s="13"/>
      <c r="J51" s="47">
        <v>3</v>
      </c>
      <c r="K51" s="48"/>
      <c r="L51" s="48"/>
      <c r="M51" s="48"/>
      <c r="N51" s="48"/>
      <c r="O51" s="48"/>
      <c r="P51" s="48"/>
      <c r="Q51" s="38"/>
      <c r="R51" s="15"/>
      <c r="S51" s="17"/>
      <c r="T51" s="17"/>
      <c r="U51" s="50"/>
    </row>
    <row r="52" spans="1:21" ht="12.75" customHeight="1" thickBot="1">
      <c r="A52" s="232"/>
      <c r="B52" s="27"/>
      <c r="C52" s="25"/>
      <c r="D52" s="25"/>
      <c r="E52" s="27"/>
      <c r="F52" s="25"/>
      <c r="G52" s="25"/>
      <c r="H52" s="27"/>
      <c r="I52" s="24"/>
      <c r="J52" s="28">
        <v>49</v>
      </c>
      <c r="K52" s="29"/>
      <c r="L52" s="29"/>
      <c r="M52" s="29"/>
      <c r="N52" s="29"/>
      <c r="O52" s="29"/>
      <c r="P52" s="29"/>
      <c r="Q52" s="26"/>
      <c r="R52" s="26"/>
      <c r="S52" s="25"/>
      <c r="T52" s="25"/>
      <c r="U52" s="173"/>
    </row>
    <row r="53" spans="1:21" ht="12.75" customHeight="1">
      <c r="A53" s="230"/>
      <c r="B53" s="32"/>
      <c r="C53" s="14"/>
      <c r="D53" s="14"/>
      <c r="E53" s="32"/>
      <c r="F53" s="14"/>
      <c r="G53" s="14"/>
      <c r="H53" s="32"/>
      <c r="I53" s="14"/>
      <c r="J53" s="82"/>
      <c r="K53" s="34">
        <v>24</v>
      </c>
      <c r="L53" s="34"/>
      <c r="M53" s="34"/>
      <c r="N53" s="34"/>
      <c r="O53" s="34"/>
      <c r="P53" s="34"/>
      <c r="Q53" s="39"/>
      <c r="R53" s="14"/>
      <c r="S53" s="14"/>
      <c r="T53" s="14"/>
      <c r="U53" s="172"/>
    </row>
    <row r="54" spans="1:21" ht="12.75" customHeight="1">
      <c r="A54" s="231" t="s">
        <v>426</v>
      </c>
      <c r="B54" s="244" t="s">
        <v>355</v>
      </c>
      <c r="C54" s="17">
        <f>D54/36</f>
        <v>4</v>
      </c>
      <c r="D54" s="17">
        <f>SUM(E54:I54)</f>
        <v>144</v>
      </c>
      <c r="E54" s="16">
        <f>SUM(J53:Q53)</f>
        <v>24</v>
      </c>
      <c r="F54" s="17">
        <f>SUM(J54:Q54)</f>
        <v>20</v>
      </c>
      <c r="G54" s="17">
        <f>SUM(J55:Q55)</f>
        <v>20</v>
      </c>
      <c r="H54" s="16">
        <f>SUM(J56:Q56)</f>
        <v>3</v>
      </c>
      <c r="I54" s="17">
        <f>SUM(J57:Q57)</f>
        <v>77</v>
      </c>
      <c r="J54" s="61"/>
      <c r="K54" s="22">
        <v>20</v>
      </c>
      <c r="L54" s="22"/>
      <c r="M54" s="22"/>
      <c r="N54" s="22"/>
      <c r="O54" s="22"/>
      <c r="P54" s="22"/>
      <c r="Q54" s="38"/>
      <c r="R54" s="17"/>
      <c r="S54" s="17"/>
      <c r="T54" s="17" t="s">
        <v>222</v>
      </c>
      <c r="U54" s="50" t="s">
        <v>106</v>
      </c>
    </row>
    <row r="55" spans="1:22" ht="12.75" customHeight="1">
      <c r="A55" s="231"/>
      <c r="B55" s="244"/>
      <c r="C55" s="18"/>
      <c r="D55" s="17"/>
      <c r="E55" s="16"/>
      <c r="F55" s="17"/>
      <c r="G55" s="17"/>
      <c r="H55" s="16"/>
      <c r="I55" s="17"/>
      <c r="J55" s="61"/>
      <c r="K55" s="22">
        <v>20</v>
      </c>
      <c r="L55" s="22"/>
      <c r="M55" s="22"/>
      <c r="N55" s="22"/>
      <c r="O55" s="22"/>
      <c r="P55" s="22"/>
      <c r="Q55" s="38"/>
      <c r="R55" s="17"/>
      <c r="S55" s="17"/>
      <c r="T55" s="17">
        <v>2</v>
      </c>
      <c r="U55" s="50" t="s">
        <v>107</v>
      </c>
      <c r="V55" s="1" t="s">
        <v>371</v>
      </c>
    </row>
    <row r="56" spans="1:21" ht="12.75" customHeight="1">
      <c r="A56" s="231"/>
      <c r="B56" s="244"/>
      <c r="C56" s="18"/>
      <c r="D56" s="17"/>
      <c r="E56" s="16"/>
      <c r="F56" s="17"/>
      <c r="G56" s="17"/>
      <c r="H56" s="16"/>
      <c r="I56" s="17"/>
      <c r="J56" s="62"/>
      <c r="K56" s="48">
        <v>3</v>
      </c>
      <c r="L56" s="48"/>
      <c r="M56" s="48"/>
      <c r="N56" s="48"/>
      <c r="O56" s="48"/>
      <c r="P56" s="48"/>
      <c r="Q56" s="38"/>
      <c r="R56" s="17"/>
      <c r="S56" s="17"/>
      <c r="T56" s="17"/>
      <c r="U56" s="50"/>
    </row>
    <row r="57" spans="1:21" ht="12.75" customHeight="1" thickBot="1">
      <c r="A57" s="232"/>
      <c r="B57" s="27"/>
      <c r="C57" s="25"/>
      <c r="D57" s="25"/>
      <c r="E57" s="27"/>
      <c r="F57" s="25"/>
      <c r="G57" s="25"/>
      <c r="H57" s="27"/>
      <c r="I57" s="25"/>
      <c r="J57" s="63"/>
      <c r="K57" s="29">
        <v>77</v>
      </c>
      <c r="L57" s="29"/>
      <c r="M57" s="29"/>
      <c r="N57" s="29"/>
      <c r="O57" s="29"/>
      <c r="P57" s="29"/>
      <c r="Q57" s="26"/>
      <c r="R57" s="25"/>
      <c r="S57" s="25"/>
      <c r="T57" s="25"/>
      <c r="U57" s="173"/>
    </row>
    <row r="58" spans="1:21" ht="12.75" customHeight="1">
      <c r="A58" s="230"/>
      <c r="B58" s="32"/>
      <c r="C58" s="14"/>
      <c r="D58" s="14"/>
      <c r="E58" s="32"/>
      <c r="F58" s="14"/>
      <c r="G58" s="14"/>
      <c r="H58" s="32"/>
      <c r="I58" s="12"/>
      <c r="J58" s="33"/>
      <c r="K58" s="34">
        <v>20</v>
      </c>
      <c r="L58" s="34"/>
      <c r="M58" s="34"/>
      <c r="N58" s="34"/>
      <c r="O58" s="34"/>
      <c r="P58" s="34"/>
      <c r="Q58" s="39"/>
      <c r="R58" s="14"/>
      <c r="S58" s="14"/>
      <c r="T58" s="14"/>
      <c r="U58" s="172"/>
    </row>
    <row r="59" spans="1:21" ht="12.75" customHeight="1">
      <c r="A59" s="231" t="s">
        <v>427</v>
      </c>
      <c r="B59" s="244" t="s">
        <v>39</v>
      </c>
      <c r="C59" s="17">
        <f>D59/36</f>
        <v>3</v>
      </c>
      <c r="D59" s="17">
        <f>SUM(E59:I59)</f>
        <v>108</v>
      </c>
      <c r="E59" s="16">
        <f>SUM(J58:Q58)</f>
        <v>20</v>
      </c>
      <c r="F59" s="17">
        <f>SUM(J59:Q59)</f>
        <v>20</v>
      </c>
      <c r="G59" s="17">
        <f>SUM(J60:Q60)</f>
        <v>16</v>
      </c>
      <c r="H59" s="16">
        <f>SUM(J61:Q61)</f>
        <v>3</v>
      </c>
      <c r="I59" s="13">
        <f>SUM(J62:Q62)</f>
        <v>49</v>
      </c>
      <c r="J59" s="20"/>
      <c r="K59" s="22">
        <v>20</v>
      </c>
      <c r="L59" s="22"/>
      <c r="M59" s="22"/>
      <c r="N59" s="22"/>
      <c r="O59" s="22"/>
      <c r="P59" s="22"/>
      <c r="Q59" s="38"/>
      <c r="R59" s="17"/>
      <c r="S59" s="17"/>
      <c r="T59" s="17" t="s">
        <v>222</v>
      </c>
      <c r="U59" s="50" t="s">
        <v>222</v>
      </c>
    </row>
    <row r="60" spans="1:22" ht="12.75" customHeight="1">
      <c r="A60" s="231"/>
      <c r="B60" s="16"/>
      <c r="C60" s="17"/>
      <c r="D60" s="17"/>
      <c r="E60" s="16"/>
      <c r="F60" s="17"/>
      <c r="G60" s="17"/>
      <c r="H60" s="16"/>
      <c r="I60" s="13"/>
      <c r="J60" s="20"/>
      <c r="K60" s="22">
        <v>16</v>
      </c>
      <c r="L60" s="22"/>
      <c r="M60" s="22"/>
      <c r="N60" s="22"/>
      <c r="O60" s="22"/>
      <c r="P60" s="22"/>
      <c r="Q60" s="38"/>
      <c r="R60" s="17"/>
      <c r="S60" s="17"/>
      <c r="T60" s="17">
        <v>2</v>
      </c>
      <c r="U60" s="50" t="s">
        <v>38</v>
      </c>
      <c r="V60" s="1" t="s">
        <v>371</v>
      </c>
    </row>
    <row r="61" spans="1:21" ht="12.75" customHeight="1">
      <c r="A61" s="231"/>
      <c r="B61" s="16"/>
      <c r="C61" s="17"/>
      <c r="D61" s="17"/>
      <c r="E61" s="16"/>
      <c r="F61" s="17"/>
      <c r="G61" s="17"/>
      <c r="H61" s="16"/>
      <c r="I61" s="13"/>
      <c r="J61" s="47"/>
      <c r="K61" s="48">
        <v>3</v>
      </c>
      <c r="L61" s="48"/>
      <c r="M61" s="48"/>
      <c r="N61" s="48"/>
      <c r="O61" s="48"/>
      <c r="P61" s="48"/>
      <c r="Q61" s="38"/>
      <c r="R61" s="17"/>
      <c r="S61" s="17"/>
      <c r="T61" s="17"/>
      <c r="U61" s="50"/>
    </row>
    <row r="62" spans="1:21" ht="12.75" customHeight="1" thickBot="1">
      <c r="A62" s="232"/>
      <c r="B62" s="27"/>
      <c r="C62" s="25"/>
      <c r="D62" s="25"/>
      <c r="E62" s="27"/>
      <c r="F62" s="25"/>
      <c r="G62" s="25"/>
      <c r="H62" s="27"/>
      <c r="I62" s="24"/>
      <c r="J62" s="28"/>
      <c r="K62" s="29">
        <v>49</v>
      </c>
      <c r="L62" s="29"/>
      <c r="M62" s="29"/>
      <c r="N62" s="29"/>
      <c r="O62" s="29"/>
      <c r="P62" s="29"/>
      <c r="Q62" s="26"/>
      <c r="R62" s="25"/>
      <c r="S62" s="25"/>
      <c r="T62" s="25"/>
      <c r="U62" s="173"/>
    </row>
    <row r="63" spans="1:21" ht="12.75" customHeight="1">
      <c r="A63" s="230"/>
      <c r="B63" s="16" t="s">
        <v>46</v>
      </c>
      <c r="C63" s="14"/>
      <c r="D63" s="14"/>
      <c r="E63" s="32"/>
      <c r="F63" s="14"/>
      <c r="G63" s="14"/>
      <c r="H63" s="32"/>
      <c r="I63" s="12"/>
      <c r="J63" s="33">
        <v>12</v>
      </c>
      <c r="K63" s="34"/>
      <c r="L63" s="34"/>
      <c r="M63" s="34"/>
      <c r="N63" s="34"/>
      <c r="O63" s="34"/>
      <c r="P63" s="34"/>
      <c r="Q63" s="39"/>
      <c r="R63" s="14"/>
      <c r="S63" s="14"/>
      <c r="T63" s="14"/>
      <c r="U63" s="46"/>
    </row>
    <row r="64" spans="1:21" ht="12.75" customHeight="1">
      <c r="A64" s="231" t="s">
        <v>428</v>
      </c>
      <c r="B64" s="16" t="s">
        <v>40</v>
      </c>
      <c r="C64" s="17">
        <f>D64/36</f>
        <v>3</v>
      </c>
      <c r="D64" s="17">
        <f>SUM(E64:I64)</f>
        <v>108</v>
      </c>
      <c r="E64" s="16">
        <f>SUM(J63:Q63)</f>
        <v>12</v>
      </c>
      <c r="F64" s="17">
        <f>SUM(J64:Q64)</f>
        <v>24</v>
      </c>
      <c r="G64" s="17">
        <f>SUM(J65:Q65)</f>
        <v>18</v>
      </c>
      <c r="H64" s="16">
        <f>SUM(J66:Q66)</f>
        <v>0</v>
      </c>
      <c r="I64" s="13">
        <f>SUM(J67:Q67)</f>
        <v>54</v>
      </c>
      <c r="J64" s="20">
        <v>24</v>
      </c>
      <c r="K64" s="22"/>
      <c r="L64" s="22"/>
      <c r="M64" s="22"/>
      <c r="N64" s="22"/>
      <c r="O64" s="22"/>
      <c r="P64" s="22"/>
      <c r="Q64" s="38"/>
      <c r="R64" s="17"/>
      <c r="S64" s="17" t="s">
        <v>222</v>
      </c>
      <c r="T64" s="17"/>
      <c r="U64" s="84" t="s">
        <v>222</v>
      </c>
    </row>
    <row r="65" spans="1:22" ht="12.75" customHeight="1">
      <c r="A65" s="231"/>
      <c r="B65" s="42" t="s">
        <v>356</v>
      </c>
      <c r="C65" s="17"/>
      <c r="D65" s="17"/>
      <c r="E65" s="16">
        <v>4</v>
      </c>
      <c r="F65" s="17">
        <v>8</v>
      </c>
      <c r="G65" s="17">
        <v>6</v>
      </c>
      <c r="H65" s="16"/>
      <c r="I65" s="13">
        <v>18</v>
      </c>
      <c r="J65" s="20">
        <v>18</v>
      </c>
      <c r="K65" s="22"/>
      <c r="L65" s="22"/>
      <c r="M65" s="22"/>
      <c r="N65" s="22"/>
      <c r="O65" s="22"/>
      <c r="P65" s="22"/>
      <c r="Q65" s="38"/>
      <c r="R65" s="17"/>
      <c r="S65" s="17">
        <v>1</v>
      </c>
      <c r="T65" s="17"/>
      <c r="U65" s="84" t="s">
        <v>47</v>
      </c>
      <c r="V65" s="1" t="s">
        <v>371</v>
      </c>
    </row>
    <row r="66" spans="1:21" ht="12.75" customHeight="1">
      <c r="A66" s="231"/>
      <c r="B66" s="42" t="s">
        <v>357</v>
      </c>
      <c r="C66" s="17"/>
      <c r="D66" s="17"/>
      <c r="E66" s="16">
        <v>4</v>
      </c>
      <c r="F66" s="17">
        <v>8</v>
      </c>
      <c r="G66" s="17">
        <v>6</v>
      </c>
      <c r="H66" s="16"/>
      <c r="I66" s="13">
        <v>18</v>
      </c>
      <c r="J66" s="20"/>
      <c r="K66" s="22"/>
      <c r="L66" s="22"/>
      <c r="M66" s="22"/>
      <c r="N66" s="22"/>
      <c r="O66" s="22"/>
      <c r="P66" s="22"/>
      <c r="Q66" s="38"/>
      <c r="R66" s="17"/>
      <c r="S66" s="17"/>
      <c r="T66" s="17"/>
      <c r="U66" s="84"/>
    </row>
    <row r="67" spans="1:21" ht="12.75" customHeight="1" thickBot="1">
      <c r="A67" s="231"/>
      <c r="B67" s="245" t="s">
        <v>358</v>
      </c>
      <c r="C67" s="17"/>
      <c r="D67" s="25"/>
      <c r="E67" s="16">
        <v>4</v>
      </c>
      <c r="F67" s="17">
        <v>8</v>
      </c>
      <c r="G67" s="17">
        <v>6</v>
      </c>
      <c r="H67" s="16"/>
      <c r="I67" s="13">
        <v>18</v>
      </c>
      <c r="J67" s="20">
        <v>54</v>
      </c>
      <c r="K67" s="22"/>
      <c r="L67" s="22"/>
      <c r="M67" s="22"/>
      <c r="N67" s="22"/>
      <c r="O67" s="22"/>
      <c r="P67" s="22"/>
      <c r="Q67" s="38"/>
      <c r="R67" s="17"/>
      <c r="S67" s="17"/>
      <c r="T67" s="17"/>
      <c r="U67" s="171"/>
    </row>
    <row r="68" spans="1:21" ht="12.75" customHeight="1">
      <c r="A68" s="230"/>
      <c r="B68" s="246"/>
      <c r="C68" s="14"/>
      <c r="D68" s="14"/>
      <c r="E68" s="32"/>
      <c r="F68" s="14"/>
      <c r="G68" s="36"/>
      <c r="H68" s="14"/>
      <c r="I68" s="36"/>
      <c r="J68" s="33">
        <v>6</v>
      </c>
      <c r="K68" s="34"/>
      <c r="L68" s="34"/>
      <c r="M68" s="34"/>
      <c r="N68" s="34"/>
      <c r="O68" s="34"/>
      <c r="P68" s="34"/>
      <c r="Q68" s="35"/>
      <c r="R68" s="36"/>
      <c r="S68" s="14"/>
      <c r="T68" s="14"/>
      <c r="U68" s="172"/>
    </row>
    <row r="69" spans="1:21" ht="12.75" customHeight="1">
      <c r="A69" s="231" t="s">
        <v>429</v>
      </c>
      <c r="B69" s="16" t="s">
        <v>48</v>
      </c>
      <c r="C69" s="17">
        <f>D69/36</f>
        <v>1</v>
      </c>
      <c r="D69" s="17">
        <f>SUM(E69:I69)</f>
        <v>36</v>
      </c>
      <c r="E69" s="16">
        <f>SUM(J68:Q68)</f>
        <v>6</v>
      </c>
      <c r="F69" s="17">
        <f>SUM(J69:Q69)</f>
        <v>4</v>
      </c>
      <c r="G69" s="17">
        <f>SUM(J70:Q70)</f>
        <v>6</v>
      </c>
      <c r="H69" s="16">
        <f>SUM(J71:Q71)</f>
        <v>0</v>
      </c>
      <c r="I69" s="13">
        <f>SUM(J72:Q72)</f>
        <v>20</v>
      </c>
      <c r="J69" s="20">
        <v>4</v>
      </c>
      <c r="K69" s="21"/>
      <c r="L69" s="22"/>
      <c r="M69" s="22"/>
      <c r="N69" s="22"/>
      <c r="O69" s="22"/>
      <c r="P69" s="22"/>
      <c r="Q69" s="23"/>
      <c r="R69" s="15"/>
      <c r="S69" s="17" t="s">
        <v>222</v>
      </c>
      <c r="T69" s="17"/>
      <c r="U69" s="50" t="s">
        <v>222</v>
      </c>
    </row>
    <row r="70" spans="1:22" ht="12.75" customHeight="1">
      <c r="A70" s="231"/>
      <c r="B70" s="16" t="s">
        <v>49</v>
      </c>
      <c r="C70" s="17"/>
      <c r="D70" s="17"/>
      <c r="E70" s="16"/>
      <c r="F70" s="17"/>
      <c r="G70" s="15"/>
      <c r="H70" s="17"/>
      <c r="I70" s="15"/>
      <c r="J70" s="20">
        <v>6</v>
      </c>
      <c r="K70" s="22"/>
      <c r="L70" s="22"/>
      <c r="M70" s="22"/>
      <c r="N70" s="22"/>
      <c r="O70" s="22"/>
      <c r="P70" s="22"/>
      <c r="Q70" s="23"/>
      <c r="R70" s="15"/>
      <c r="S70" s="17">
        <v>1</v>
      </c>
      <c r="T70" s="17"/>
      <c r="U70" s="50" t="s">
        <v>367</v>
      </c>
      <c r="V70" s="1" t="s">
        <v>371</v>
      </c>
    </row>
    <row r="71" spans="1:21" ht="12.75" customHeight="1">
      <c r="A71" s="231"/>
      <c r="B71" s="16"/>
      <c r="C71" s="17"/>
      <c r="D71" s="17"/>
      <c r="E71" s="16"/>
      <c r="F71" s="17"/>
      <c r="G71" s="15"/>
      <c r="H71" s="17"/>
      <c r="I71" s="15"/>
      <c r="J71" s="47"/>
      <c r="K71" s="48"/>
      <c r="L71" s="48"/>
      <c r="M71" s="48"/>
      <c r="N71" s="48"/>
      <c r="O71" s="48"/>
      <c r="P71" s="48"/>
      <c r="Q71" s="49"/>
      <c r="R71" s="15"/>
      <c r="S71" s="17"/>
      <c r="T71" s="17"/>
      <c r="U71" s="50"/>
    </row>
    <row r="72" spans="1:21" ht="12" customHeight="1" thickBot="1">
      <c r="A72" s="232"/>
      <c r="B72" s="27"/>
      <c r="C72" s="25"/>
      <c r="D72" s="25"/>
      <c r="E72" s="27"/>
      <c r="F72" s="25"/>
      <c r="G72" s="26"/>
      <c r="H72" s="25"/>
      <c r="I72" s="26"/>
      <c r="J72" s="47">
        <v>20</v>
      </c>
      <c r="K72" s="48"/>
      <c r="L72" s="48"/>
      <c r="M72" s="48"/>
      <c r="N72" s="48"/>
      <c r="O72" s="48"/>
      <c r="P72" s="48"/>
      <c r="Q72" s="49"/>
      <c r="R72" s="26"/>
      <c r="S72" s="25"/>
      <c r="T72" s="25"/>
      <c r="U72" s="173"/>
    </row>
    <row r="73" spans="1:21" ht="14.25" customHeight="1">
      <c r="A73" s="42"/>
      <c r="B73" s="37"/>
      <c r="C73" s="16"/>
      <c r="D73" s="16"/>
      <c r="E73" s="16"/>
      <c r="F73" s="16"/>
      <c r="G73" s="16"/>
      <c r="H73" s="16"/>
      <c r="I73" s="16"/>
      <c r="J73" s="33">
        <f>J13+J18+J23+J28+J33+J38+J43+J48+J53+J58+J63+J68</f>
        <v>72</v>
      </c>
      <c r="K73" s="34">
        <f aca="true" t="shared" si="0" ref="K73:Q73">K13+K18+K23+K28+K33+K38+K43+K48+K53+K58+K63+K68</f>
        <v>84</v>
      </c>
      <c r="L73" s="34">
        <f t="shared" si="0"/>
        <v>22</v>
      </c>
      <c r="M73" s="34">
        <f t="shared" si="0"/>
        <v>22</v>
      </c>
      <c r="N73" s="34">
        <f t="shared" si="0"/>
        <v>0</v>
      </c>
      <c r="O73" s="34">
        <f t="shared" si="0"/>
        <v>0</v>
      </c>
      <c r="P73" s="34">
        <f t="shared" si="0"/>
        <v>0</v>
      </c>
      <c r="Q73" s="39">
        <f t="shared" si="0"/>
        <v>0</v>
      </c>
      <c r="R73" s="16"/>
      <c r="S73" s="16"/>
      <c r="T73" s="16"/>
      <c r="U73" s="175"/>
    </row>
    <row r="74" spans="1:21" ht="12.75" customHeight="1">
      <c r="A74" s="42"/>
      <c r="B74" s="37"/>
      <c r="C74" s="16" t="s">
        <v>222</v>
      </c>
      <c r="D74" s="16"/>
      <c r="E74" s="16"/>
      <c r="F74" s="16"/>
      <c r="G74" s="16"/>
      <c r="H74" s="16"/>
      <c r="I74" s="16"/>
      <c r="J74" s="20">
        <f>J14+J19+J24+J29+J34+J39+J44+J49+J54+J59+J64+J69</f>
        <v>192</v>
      </c>
      <c r="K74" s="22">
        <f aca="true" t="shared" si="1" ref="K74:Q74">K14+K19+K24+K29+K34+K39+K44+K49+K54+K59+K64+K69</f>
        <v>162</v>
      </c>
      <c r="L74" s="22">
        <f t="shared" si="1"/>
        <v>92</v>
      </c>
      <c r="M74" s="22">
        <f t="shared" si="1"/>
        <v>94</v>
      </c>
      <c r="N74" s="22">
        <f t="shared" si="1"/>
        <v>0</v>
      </c>
      <c r="O74" s="22">
        <f t="shared" si="1"/>
        <v>0</v>
      </c>
      <c r="P74" s="22">
        <f t="shared" si="1"/>
        <v>0</v>
      </c>
      <c r="Q74" s="38">
        <f t="shared" si="1"/>
        <v>0</v>
      </c>
      <c r="R74" s="16"/>
      <c r="S74" s="16"/>
      <c r="T74" s="16"/>
      <c r="U74" s="175"/>
    </row>
    <row r="75" spans="1:21" ht="13.5" customHeight="1">
      <c r="A75" s="42"/>
      <c r="B75" s="37"/>
      <c r="C75" s="16"/>
      <c r="D75" s="16" t="s">
        <v>222</v>
      </c>
      <c r="E75" s="16"/>
      <c r="F75" s="16"/>
      <c r="G75" s="16"/>
      <c r="H75" s="16"/>
      <c r="I75" s="16"/>
      <c r="J75" s="20">
        <f aca="true" t="shared" si="2" ref="J75:Q75">J15+J20+J25+J30+J35+J40+J45+J50+J55+J60+J65+J70</f>
        <v>100</v>
      </c>
      <c r="K75" s="22">
        <f t="shared" si="2"/>
        <v>80</v>
      </c>
      <c r="L75" s="22">
        <f t="shared" si="2"/>
        <v>30</v>
      </c>
      <c r="M75" s="22">
        <f t="shared" si="2"/>
        <v>26</v>
      </c>
      <c r="N75" s="22">
        <f t="shared" si="2"/>
        <v>0</v>
      </c>
      <c r="O75" s="22">
        <f t="shared" si="2"/>
        <v>0</v>
      </c>
      <c r="P75" s="22">
        <f t="shared" si="2"/>
        <v>0</v>
      </c>
      <c r="Q75" s="38">
        <f t="shared" si="2"/>
        <v>0</v>
      </c>
      <c r="R75" s="16"/>
      <c r="S75" s="16"/>
      <c r="T75" s="16"/>
      <c r="U75" s="175"/>
    </row>
    <row r="76" spans="1:21" ht="13.5" customHeight="1">
      <c r="A76" s="42"/>
      <c r="B76" s="37"/>
      <c r="C76" s="16"/>
      <c r="D76" s="16"/>
      <c r="E76" s="16"/>
      <c r="F76" s="16"/>
      <c r="G76" s="16"/>
      <c r="H76" s="16"/>
      <c r="I76" s="16"/>
      <c r="J76" s="20">
        <f aca="true" t="shared" si="3" ref="J76:Q77">J16+J21+J26+J31+J36+J41+J46+J51+J56+J61+J66+J71</f>
        <v>9</v>
      </c>
      <c r="K76" s="22">
        <f t="shared" si="3"/>
        <v>9</v>
      </c>
      <c r="L76" s="22">
        <f t="shared" si="3"/>
        <v>3</v>
      </c>
      <c r="M76" s="22">
        <f t="shared" si="3"/>
        <v>6</v>
      </c>
      <c r="N76" s="22">
        <f t="shared" si="3"/>
        <v>0</v>
      </c>
      <c r="O76" s="22">
        <f t="shared" si="3"/>
        <v>0</v>
      </c>
      <c r="P76" s="22">
        <f t="shared" si="3"/>
        <v>0</v>
      </c>
      <c r="Q76" s="38">
        <f t="shared" si="3"/>
        <v>0</v>
      </c>
      <c r="R76" s="16"/>
      <c r="S76" s="16"/>
      <c r="T76" s="16"/>
      <c r="U76" s="175"/>
    </row>
    <row r="77" spans="1:21" ht="13.5" customHeight="1" thickBot="1">
      <c r="A77" s="42"/>
      <c r="B77" s="37"/>
      <c r="C77" s="16"/>
      <c r="D77" s="16"/>
      <c r="E77" s="16"/>
      <c r="F77" s="16"/>
      <c r="G77" s="16"/>
      <c r="H77" s="16"/>
      <c r="I77" s="16"/>
      <c r="J77" s="28">
        <f t="shared" si="3"/>
        <v>311</v>
      </c>
      <c r="K77" s="29">
        <f t="shared" si="3"/>
        <v>277</v>
      </c>
      <c r="L77" s="29">
        <f t="shared" si="3"/>
        <v>105</v>
      </c>
      <c r="M77" s="29">
        <f t="shared" si="3"/>
        <v>104</v>
      </c>
      <c r="N77" s="29">
        <f t="shared" si="3"/>
        <v>0</v>
      </c>
      <c r="O77" s="29">
        <f t="shared" si="3"/>
        <v>0</v>
      </c>
      <c r="P77" s="29">
        <f t="shared" si="3"/>
        <v>0</v>
      </c>
      <c r="Q77" s="52">
        <f t="shared" si="3"/>
        <v>0</v>
      </c>
      <c r="R77" s="16"/>
      <c r="S77" s="16"/>
      <c r="T77" s="16"/>
      <c r="U77" s="175"/>
    </row>
    <row r="78" spans="1:21" ht="15" customHeight="1" thickBot="1">
      <c r="A78" s="286" t="s">
        <v>41</v>
      </c>
      <c r="B78" s="288"/>
      <c r="C78" s="11">
        <f>D78/36</f>
        <v>50</v>
      </c>
      <c r="D78" s="53">
        <f>SUM(E78:I78)</f>
        <v>1800</v>
      </c>
      <c r="E78" s="53">
        <f>SUM(J73:Q73)</f>
        <v>200</v>
      </c>
      <c r="F78" s="53">
        <f>SUM(J74:Q74)</f>
        <v>540</v>
      </c>
      <c r="G78" s="53">
        <f>SUM(J75:Q75)</f>
        <v>236</v>
      </c>
      <c r="H78" s="53">
        <f>SUM(J76:Q76)</f>
        <v>27</v>
      </c>
      <c r="I78" s="98">
        <f>SUM(J77:Q77)</f>
        <v>797</v>
      </c>
      <c r="J78" s="167">
        <f aca="true" t="shared" si="4" ref="J78:Q78">SUM(J73:J77)</f>
        <v>684</v>
      </c>
      <c r="K78" s="167">
        <f t="shared" si="4"/>
        <v>612</v>
      </c>
      <c r="L78" s="167">
        <f t="shared" si="4"/>
        <v>252</v>
      </c>
      <c r="M78" s="167">
        <f t="shared" si="4"/>
        <v>252</v>
      </c>
      <c r="N78" s="167">
        <f t="shared" si="4"/>
        <v>0</v>
      </c>
      <c r="O78" s="167">
        <f t="shared" si="4"/>
        <v>0</v>
      </c>
      <c r="P78" s="167">
        <f t="shared" si="4"/>
        <v>0</v>
      </c>
      <c r="Q78" s="167">
        <f t="shared" si="4"/>
        <v>0</v>
      </c>
      <c r="R78" s="128"/>
      <c r="S78" s="16"/>
      <c r="T78" s="16"/>
      <c r="U78" s="42"/>
    </row>
    <row r="79" spans="1:21" ht="12.75" customHeight="1" thickBot="1">
      <c r="A79" s="69"/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28"/>
      <c r="S79" s="16"/>
      <c r="T79" s="16"/>
      <c r="U79" s="42"/>
    </row>
    <row r="80" spans="1:21" ht="13.5" thickBot="1">
      <c r="A80" s="107"/>
      <c r="B80" s="71"/>
      <c r="C80" s="282" t="s">
        <v>343</v>
      </c>
      <c r="D80" s="309" t="s">
        <v>112</v>
      </c>
      <c r="E80" s="310"/>
      <c r="F80" s="310"/>
      <c r="G80" s="310"/>
      <c r="H80" s="310"/>
      <c r="I80" s="311"/>
      <c r="J80" s="312" t="s">
        <v>1</v>
      </c>
      <c r="K80" s="313"/>
      <c r="L80" s="313"/>
      <c r="M80" s="313"/>
      <c r="N80" s="313"/>
      <c r="O80" s="313"/>
      <c r="P80" s="313"/>
      <c r="Q80" s="314"/>
      <c r="R80" s="312" t="s">
        <v>2</v>
      </c>
      <c r="S80" s="313"/>
      <c r="T80" s="314"/>
      <c r="U80" s="107"/>
    </row>
    <row r="81" spans="1:21" ht="13.5" customHeight="1" thickBot="1">
      <c r="A81" s="72" t="s">
        <v>265</v>
      </c>
      <c r="B81" s="73"/>
      <c r="C81" s="283"/>
      <c r="D81" s="279" t="s">
        <v>341</v>
      </c>
      <c r="E81" s="302" t="s">
        <v>113</v>
      </c>
      <c r="F81" s="303"/>
      <c r="G81" s="303"/>
      <c r="H81" s="303"/>
      <c r="I81" s="71"/>
      <c r="J81" s="289" t="s">
        <v>5</v>
      </c>
      <c r="K81" s="290"/>
      <c r="L81" s="289" t="s">
        <v>6</v>
      </c>
      <c r="M81" s="290"/>
      <c r="N81" s="289" t="s">
        <v>7</v>
      </c>
      <c r="O81" s="290"/>
      <c r="P81" s="289" t="s">
        <v>8</v>
      </c>
      <c r="Q81" s="290"/>
      <c r="R81" s="306" t="s">
        <v>141</v>
      </c>
      <c r="S81" s="282" t="s">
        <v>338</v>
      </c>
      <c r="T81" s="306" t="s">
        <v>42</v>
      </c>
      <c r="U81" s="72" t="s">
        <v>9</v>
      </c>
    </row>
    <row r="82" spans="1:21" ht="13.5" customHeight="1" thickBot="1">
      <c r="A82" s="72" t="s">
        <v>3</v>
      </c>
      <c r="B82" s="72" t="s">
        <v>0</v>
      </c>
      <c r="C82" s="283"/>
      <c r="D82" s="280"/>
      <c r="E82" s="282" t="s">
        <v>342</v>
      </c>
      <c r="F82" s="276" t="s">
        <v>344</v>
      </c>
      <c r="G82" s="282" t="s">
        <v>345</v>
      </c>
      <c r="H82" s="279" t="s">
        <v>340</v>
      </c>
      <c r="I82" s="281" t="s">
        <v>339</v>
      </c>
      <c r="J82" s="123" t="s">
        <v>11</v>
      </c>
      <c r="K82" s="124" t="s">
        <v>12</v>
      </c>
      <c r="L82" s="123" t="s">
        <v>13</v>
      </c>
      <c r="M82" s="124" t="s">
        <v>14</v>
      </c>
      <c r="N82" s="123" t="s">
        <v>15</v>
      </c>
      <c r="O82" s="124" t="s">
        <v>16</v>
      </c>
      <c r="P82" s="123" t="s">
        <v>17</v>
      </c>
      <c r="Q82" s="113" t="s">
        <v>18</v>
      </c>
      <c r="R82" s="281"/>
      <c r="S82" s="283"/>
      <c r="T82" s="281"/>
      <c r="U82" s="72" t="s">
        <v>19</v>
      </c>
    </row>
    <row r="83" spans="1:21" ht="12.75">
      <c r="A83" s="73"/>
      <c r="B83" s="72" t="s">
        <v>4</v>
      </c>
      <c r="C83" s="283"/>
      <c r="D83" s="280"/>
      <c r="E83" s="283"/>
      <c r="F83" s="277"/>
      <c r="G83" s="283"/>
      <c r="H83" s="280"/>
      <c r="I83" s="281"/>
      <c r="J83" s="120" t="s">
        <v>20</v>
      </c>
      <c r="K83" s="121" t="s">
        <v>20</v>
      </c>
      <c r="L83" s="6" t="s">
        <v>20</v>
      </c>
      <c r="M83" s="121" t="s">
        <v>20</v>
      </c>
      <c r="N83" s="6" t="s">
        <v>20</v>
      </c>
      <c r="O83" s="6" t="s">
        <v>20</v>
      </c>
      <c r="P83" s="121" t="s">
        <v>20</v>
      </c>
      <c r="Q83" s="6" t="s">
        <v>20</v>
      </c>
      <c r="R83" s="278"/>
      <c r="S83" s="283"/>
      <c r="T83" s="281"/>
      <c r="U83" s="72" t="s">
        <v>21</v>
      </c>
    </row>
    <row r="84" spans="1:21" ht="12.75">
      <c r="A84" s="73"/>
      <c r="B84" s="73"/>
      <c r="C84" s="283"/>
      <c r="D84" s="280"/>
      <c r="E84" s="283"/>
      <c r="F84" s="277"/>
      <c r="G84" s="283"/>
      <c r="H84" s="280"/>
      <c r="I84" s="281"/>
      <c r="J84" s="7" t="s">
        <v>22</v>
      </c>
      <c r="K84" s="8" t="s">
        <v>22</v>
      </c>
      <c r="L84" s="7" t="s">
        <v>22</v>
      </c>
      <c r="M84" s="8" t="s">
        <v>22</v>
      </c>
      <c r="N84" s="7" t="s">
        <v>22</v>
      </c>
      <c r="O84" s="7" t="s">
        <v>22</v>
      </c>
      <c r="P84" s="8" t="s">
        <v>22</v>
      </c>
      <c r="Q84" s="7" t="s">
        <v>22</v>
      </c>
      <c r="R84" s="278"/>
      <c r="S84" s="283"/>
      <c r="T84" s="281"/>
      <c r="U84" s="72"/>
    </row>
    <row r="85" spans="1:21" ht="12.75">
      <c r="A85" s="73"/>
      <c r="B85" s="73"/>
      <c r="C85" s="283"/>
      <c r="D85" s="280"/>
      <c r="E85" s="283"/>
      <c r="F85" s="277"/>
      <c r="G85" s="283"/>
      <c r="H85" s="280"/>
      <c r="I85" s="281"/>
      <c r="J85" s="7" t="s">
        <v>23</v>
      </c>
      <c r="K85" s="8" t="s">
        <v>23</v>
      </c>
      <c r="L85" s="7" t="s">
        <v>23</v>
      </c>
      <c r="M85" s="8" t="s">
        <v>23</v>
      </c>
      <c r="N85" s="7" t="s">
        <v>23</v>
      </c>
      <c r="O85" s="7" t="s">
        <v>23</v>
      </c>
      <c r="P85" s="8" t="s">
        <v>23</v>
      </c>
      <c r="Q85" s="7" t="s">
        <v>23</v>
      </c>
      <c r="R85" s="278"/>
      <c r="S85" s="283"/>
      <c r="T85" s="281"/>
      <c r="U85" s="72"/>
    </row>
    <row r="86" spans="1:21" ht="12.75">
      <c r="A86" s="73"/>
      <c r="B86" s="73"/>
      <c r="C86" s="283"/>
      <c r="D86" s="280"/>
      <c r="E86" s="283"/>
      <c r="F86" s="277"/>
      <c r="G86" s="283"/>
      <c r="H86" s="280"/>
      <c r="I86" s="281"/>
      <c r="J86" s="7" t="s">
        <v>61</v>
      </c>
      <c r="K86" s="7" t="s">
        <v>61</v>
      </c>
      <c r="L86" s="7" t="s">
        <v>61</v>
      </c>
      <c r="M86" s="7" t="s">
        <v>61</v>
      </c>
      <c r="N86" s="7" t="s">
        <v>61</v>
      </c>
      <c r="O86" s="7" t="s">
        <v>61</v>
      </c>
      <c r="P86" s="7" t="s">
        <v>61</v>
      </c>
      <c r="Q86" s="7" t="s">
        <v>61</v>
      </c>
      <c r="R86" s="278"/>
      <c r="S86" s="283"/>
      <c r="T86" s="281"/>
      <c r="U86" s="72"/>
    </row>
    <row r="87" spans="1:21" ht="13.5" thickBot="1">
      <c r="A87" s="108"/>
      <c r="B87" s="73"/>
      <c r="C87" s="292"/>
      <c r="D87" s="307"/>
      <c r="E87" s="283"/>
      <c r="F87" s="278"/>
      <c r="G87" s="283"/>
      <c r="H87" s="280"/>
      <c r="I87" s="281"/>
      <c r="J87" s="122" t="s">
        <v>10</v>
      </c>
      <c r="K87" s="122" t="s">
        <v>10</v>
      </c>
      <c r="L87" s="122" t="s">
        <v>10</v>
      </c>
      <c r="M87" s="122" t="s">
        <v>10</v>
      </c>
      <c r="N87" s="122" t="s">
        <v>10</v>
      </c>
      <c r="O87" s="122" t="s">
        <v>10</v>
      </c>
      <c r="P87" s="122" t="s">
        <v>10</v>
      </c>
      <c r="Q87" s="122" t="s">
        <v>10</v>
      </c>
      <c r="R87" s="278"/>
      <c r="S87" s="283"/>
      <c r="T87" s="281"/>
      <c r="U87" s="102"/>
    </row>
    <row r="88" spans="1:21" ht="13.5" thickBot="1">
      <c r="A88" s="110">
        <v>1</v>
      </c>
      <c r="B88" s="80">
        <v>2</v>
      </c>
      <c r="C88" s="80">
        <v>3</v>
      </c>
      <c r="D88" s="98">
        <v>4</v>
      </c>
      <c r="E88" s="80">
        <v>5</v>
      </c>
      <c r="F88" s="98">
        <v>6</v>
      </c>
      <c r="G88" s="80">
        <v>7</v>
      </c>
      <c r="H88" s="98">
        <v>8</v>
      </c>
      <c r="I88" s="80">
        <v>9</v>
      </c>
      <c r="J88" s="80">
        <v>10</v>
      </c>
      <c r="K88" s="98">
        <v>11</v>
      </c>
      <c r="L88" s="80">
        <v>12</v>
      </c>
      <c r="M88" s="98">
        <v>13</v>
      </c>
      <c r="N88" s="80">
        <v>14</v>
      </c>
      <c r="O88" s="98">
        <v>15</v>
      </c>
      <c r="P88" s="80">
        <v>16</v>
      </c>
      <c r="Q88" s="109">
        <v>17</v>
      </c>
      <c r="R88" s="91">
        <v>18</v>
      </c>
      <c r="S88" s="119">
        <v>19</v>
      </c>
      <c r="T88" s="119">
        <v>20</v>
      </c>
      <c r="U88" s="102">
        <v>21</v>
      </c>
    </row>
    <row r="89" spans="1:21" ht="13.5" thickBot="1">
      <c r="A89" s="255" t="s">
        <v>346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305"/>
    </row>
    <row r="90" spans="1:21" ht="12.75" customHeight="1">
      <c r="A90" s="12"/>
      <c r="B90" s="12"/>
      <c r="C90" s="14"/>
      <c r="D90" s="14"/>
      <c r="E90" s="36"/>
      <c r="F90" s="32"/>
      <c r="G90" s="14"/>
      <c r="H90" s="12"/>
      <c r="I90" s="14"/>
      <c r="J90" s="134"/>
      <c r="K90" s="45"/>
      <c r="L90" s="45">
        <v>16</v>
      </c>
      <c r="M90" s="45"/>
      <c r="N90" s="45"/>
      <c r="O90" s="45"/>
      <c r="P90" s="45"/>
      <c r="Q90" s="39"/>
      <c r="R90" s="32"/>
      <c r="S90" s="14"/>
      <c r="T90" s="14"/>
      <c r="U90" s="46"/>
    </row>
    <row r="91" spans="1:21" ht="12.75" customHeight="1">
      <c r="A91" s="13" t="s">
        <v>50</v>
      </c>
      <c r="B91" s="13" t="s">
        <v>102</v>
      </c>
      <c r="C91" s="17">
        <f>D91/36</f>
        <v>3</v>
      </c>
      <c r="D91" s="17">
        <f>SUM(E91:I91)</f>
        <v>108</v>
      </c>
      <c r="E91" s="16">
        <f>SUM(J90:Q90)</f>
        <v>16</v>
      </c>
      <c r="F91" s="17">
        <f>SUM(J91:Q91)</f>
        <v>16</v>
      </c>
      <c r="G91" s="17">
        <f>SUM(J92:Q92)</f>
        <v>12</v>
      </c>
      <c r="H91" s="16">
        <f>SUM(J93:Q93)</f>
        <v>0</v>
      </c>
      <c r="I91" s="17">
        <f>SUM(J94:Q94)</f>
        <v>64</v>
      </c>
      <c r="J91" s="61"/>
      <c r="K91" s="21"/>
      <c r="L91" s="22">
        <v>16</v>
      </c>
      <c r="M91" s="22"/>
      <c r="N91" s="22"/>
      <c r="O91" s="22"/>
      <c r="P91" s="22"/>
      <c r="Q91" s="23"/>
      <c r="R91" s="16"/>
      <c r="S91" s="17" t="s">
        <v>222</v>
      </c>
      <c r="T91" s="17"/>
      <c r="U91" s="177"/>
    </row>
    <row r="92" spans="1:21" ht="12.75" customHeight="1">
      <c r="A92" s="13"/>
      <c r="B92" s="13" t="s">
        <v>217</v>
      </c>
      <c r="C92" s="17"/>
      <c r="D92" s="17"/>
      <c r="E92" s="15"/>
      <c r="F92" s="16"/>
      <c r="G92" s="18"/>
      <c r="H92" s="19"/>
      <c r="I92" s="18"/>
      <c r="J92" s="61"/>
      <c r="K92" s="21"/>
      <c r="L92" s="22">
        <v>12</v>
      </c>
      <c r="M92" s="22"/>
      <c r="N92" s="22"/>
      <c r="O92" s="22"/>
      <c r="P92" s="22"/>
      <c r="Q92" s="23"/>
      <c r="R92" s="16"/>
      <c r="S92" s="17">
        <v>3</v>
      </c>
      <c r="T92" s="17"/>
      <c r="U92" s="84" t="s">
        <v>98</v>
      </c>
    </row>
    <row r="93" spans="1:21" ht="12.75" customHeight="1">
      <c r="A93" s="13"/>
      <c r="B93" s="13" t="s">
        <v>218</v>
      </c>
      <c r="C93" s="17"/>
      <c r="D93" s="17"/>
      <c r="E93" s="15"/>
      <c r="F93" s="16"/>
      <c r="G93" s="17"/>
      <c r="H93" s="13"/>
      <c r="I93" s="17"/>
      <c r="J93" s="61"/>
      <c r="K93" s="22"/>
      <c r="L93" s="22"/>
      <c r="M93" s="22"/>
      <c r="N93" s="22"/>
      <c r="O93" s="22"/>
      <c r="P93" s="22"/>
      <c r="Q93" s="23"/>
      <c r="R93" s="16"/>
      <c r="S93" s="17"/>
      <c r="T93" s="17"/>
      <c r="U93" s="84"/>
    </row>
    <row r="94" spans="1:21" ht="12.75" customHeight="1" thickBot="1">
      <c r="A94" s="24"/>
      <c r="B94" s="24"/>
      <c r="C94" s="25"/>
      <c r="D94" s="25"/>
      <c r="E94" s="26"/>
      <c r="F94" s="27"/>
      <c r="G94" s="25"/>
      <c r="H94" s="24"/>
      <c r="I94" s="25"/>
      <c r="J94" s="63"/>
      <c r="K94" s="29"/>
      <c r="L94" s="29">
        <v>64</v>
      </c>
      <c r="M94" s="29"/>
      <c r="N94" s="29"/>
      <c r="O94" s="29"/>
      <c r="P94" s="29"/>
      <c r="Q94" s="30"/>
      <c r="R94" s="27"/>
      <c r="S94" s="25"/>
      <c r="T94" s="25"/>
      <c r="U94" s="171"/>
    </row>
    <row r="95" spans="1:22" ht="12.75" customHeight="1">
      <c r="A95" s="230"/>
      <c r="B95" s="32" t="s">
        <v>127</v>
      </c>
      <c r="C95" s="14"/>
      <c r="D95" s="14"/>
      <c r="E95" s="32"/>
      <c r="F95" s="14"/>
      <c r="G95" s="14"/>
      <c r="H95" s="32"/>
      <c r="I95" s="14"/>
      <c r="J95" s="82"/>
      <c r="K95" s="34"/>
      <c r="L95" s="34">
        <v>16</v>
      </c>
      <c r="M95" s="34"/>
      <c r="N95" s="34"/>
      <c r="O95" s="34"/>
      <c r="P95" s="34"/>
      <c r="Q95" s="35"/>
      <c r="R95" s="36"/>
      <c r="S95" s="14"/>
      <c r="T95" s="14"/>
      <c r="U95" s="46"/>
      <c r="V95" s="131"/>
    </row>
    <row r="96" spans="1:22" ht="12.75" customHeight="1">
      <c r="A96" s="231" t="s">
        <v>54</v>
      </c>
      <c r="B96" s="16" t="s">
        <v>155</v>
      </c>
      <c r="C96" s="17">
        <f>D96/36</f>
        <v>3</v>
      </c>
      <c r="D96" s="17">
        <f>SUM(E96:I96)</f>
        <v>108</v>
      </c>
      <c r="E96" s="16">
        <f>SUM(J95:Q95)</f>
        <v>16</v>
      </c>
      <c r="F96" s="17">
        <f>SUM(J96:Q96)</f>
        <v>16</v>
      </c>
      <c r="G96" s="17">
        <f>SUM(J97:Q97)</f>
        <v>12</v>
      </c>
      <c r="H96" s="16">
        <f>SUM(J98:Q98)</f>
        <v>0</v>
      </c>
      <c r="I96" s="17">
        <f>SUM(J99:Q99)</f>
        <v>64</v>
      </c>
      <c r="J96" s="61"/>
      <c r="K96" s="22"/>
      <c r="L96" s="22">
        <v>16</v>
      </c>
      <c r="M96" s="22"/>
      <c r="N96" s="22"/>
      <c r="O96" s="22"/>
      <c r="P96" s="22"/>
      <c r="Q96" s="38"/>
      <c r="R96" s="15"/>
      <c r="S96" s="17" t="s">
        <v>222</v>
      </c>
      <c r="T96" s="17"/>
      <c r="U96" s="177"/>
      <c r="V96" s="131" t="s">
        <v>371</v>
      </c>
    </row>
    <row r="97" spans="1:22" ht="12.75" customHeight="1">
      <c r="A97" s="231"/>
      <c r="B97" s="16" t="s">
        <v>103</v>
      </c>
      <c r="C97" s="17"/>
      <c r="D97" s="17"/>
      <c r="E97" s="16"/>
      <c r="F97" s="17"/>
      <c r="G97" s="17"/>
      <c r="H97" s="16"/>
      <c r="I97" s="17"/>
      <c r="J97" s="61"/>
      <c r="K97" s="22"/>
      <c r="L97" s="22">
        <v>12</v>
      </c>
      <c r="M97" s="22"/>
      <c r="N97" s="22"/>
      <c r="O97" s="22"/>
      <c r="P97" s="22"/>
      <c r="Q97" s="38"/>
      <c r="R97" s="15"/>
      <c r="S97" s="17">
        <v>3</v>
      </c>
      <c r="T97" s="17"/>
      <c r="U97" s="84" t="s">
        <v>128</v>
      </c>
      <c r="V97" s="131"/>
    </row>
    <row r="98" spans="1:22" ht="12.75" customHeight="1">
      <c r="A98" s="231"/>
      <c r="B98" s="16" t="s">
        <v>45</v>
      </c>
      <c r="C98" s="17"/>
      <c r="D98" s="17"/>
      <c r="E98" s="16"/>
      <c r="F98" s="17"/>
      <c r="G98" s="17"/>
      <c r="H98" s="16"/>
      <c r="I98" s="17"/>
      <c r="J98" s="61"/>
      <c r="K98" s="22"/>
      <c r="L98" s="22"/>
      <c r="M98" s="22"/>
      <c r="N98" s="22"/>
      <c r="O98" s="22"/>
      <c r="P98" s="22"/>
      <c r="Q98" s="38"/>
      <c r="R98" s="15"/>
      <c r="S98" s="17"/>
      <c r="T98" s="17"/>
      <c r="U98" s="84"/>
      <c r="V98" s="131"/>
    </row>
    <row r="99" spans="1:22" ht="12.75" customHeight="1" thickBot="1">
      <c r="A99" s="232"/>
      <c r="B99" s="27"/>
      <c r="C99" s="25"/>
      <c r="D99" s="25"/>
      <c r="E99" s="27"/>
      <c r="F99" s="25"/>
      <c r="G99" s="25"/>
      <c r="H99" s="27"/>
      <c r="I99" s="25"/>
      <c r="J99" s="63"/>
      <c r="K99" s="29"/>
      <c r="L99" s="29">
        <v>64</v>
      </c>
      <c r="M99" s="29"/>
      <c r="N99" s="29"/>
      <c r="O99" s="29"/>
      <c r="P99" s="29"/>
      <c r="Q99" s="26"/>
      <c r="R99" s="26"/>
      <c r="S99" s="25"/>
      <c r="T99" s="25"/>
      <c r="U99" s="171"/>
      <c r="V99" s="131"/>
    </row>
    <row r="100" spans="1:22" ht="12.75" customHeight="1">
      <c r="A100" s="230"/>
      <c r="B100" s="32"/>
      <c r="C100" s="14"/>
      <c r="D100" s="14"/>
      <c r="E100" s="32"/>
      <c r="F100" s="14"/>
      <c r="G100" s="14"/>
      <c r="H100" s="32"/>
      <c r="I100" s="14"/>
      <c r="J100" s="82"/>
      <c r="K100" s="34">
        <v>18</v>
      </c>
      <c r="L100" s="34"/>
      <c r="M100" s="34"/>
      <c r="N100" s="34"/>
      <c r="O100" s="34"/>
      <c r="P100" s="34"/>
      <c r="Q100" s="39"/>
      <c r="R100" s="14"/>
      <c r="S100" s="14"/>
      <c r="T100" s="14"/>
      <c r="U100" s="46"/>
      <c r="V100" s="131"/>
    </row>
    <row r="101" spans="1:22" ht="12.75" customHeight="1">
      <c r="A101" s="231" t="s">
        <v>56</v>
      </c>
      <c r="B101" s="16" t="s">
        <v>140</v>
      </c>
      <c r="C101" s="17">
        <f>D101/36</f>
        <v>3</v>
      </c>
      <c r="D101" s="17">
        <f>SUM(E101:I101)</f>
        <v>108</v>
      </c>
      <c r="E101" s="16">
        <f>SUM(J100:Q100)</f>
        <v>18</v>
      </c>
      <c r="F101" s="17">
        <f>SUM(J101:Q101)</f>
        <v>10</v>
      </c>
      <c r="G101" s="17">
        <f>SUM(J102:Q102)</f>
        <v>26</v>
      </c>
      <c r="H101" s="16">
        <f>SUM(J103:Q103)</f>
        <v>0</v>
      </c>
      <c r="I101" s="17">
        <f>SUM(J104:Q104)</f>
        <v>54</v>
      </c>
      <c r="J101" s="61"/>
      <c r="K101" s="22">
        <v>10</v>
      </c>
      <c r="L101" s="22"/>
      <c r="M101" s="22"/>
      <c r="N101" s="22"/>
      <c r="O101" s="22"/>
      <c r="P101" s="22"/>
      <c r="Q101" s="38"/>
      <c r="R101" s="17"/>
      <c r="S101" s="17" t="s">
        <v>222</v>
      </c>
      <c r="T101" s="17"/>
      <c r="U101" s="84" t="s">
        <v>368</v>
      </c>
      <c r="V101" s="131" t="s">
        <v>371</v>
      </c>
    </row>
    <row r="102" spans="1:22" ht="12.75" customHeight="1">
      <c r="A102" s="231"/>
      <c r="B102" s="16" t="s">
        <v>115</v>
      </c>
      <c r="C102" s="17"/>
      <c r="D102" s="17"/>
      <c r="E102" s="16"/>
      <c r="F102" s="17"/>
      <c r="G102" s="17"/>
      <c r="H102" s="16"/>
      <c r="I102" s="17"/>
      <c r="J102" s="61"/>
      <c r="K102" s="22">
        <v>26</v>
      </c>
      <c r="L102" s="22"/>
      <c r="M102" s="22"/>
      <c r="N102" s="22"/>
      <c r="O102" s="22"/>
      <c r="P102" s="22"/>
      <c r="Q102" s="38"/>
      <c r="R102" s="17"/>
      <c r="S102" s="17">
        <v>2</v>
      </c>
      <c r="T102" s="17"/>
      <c r="U102" s="84" t="s">
        <v>369</v>
      </c>
      <c r="V102" s="131"/>
    </row>
    <row r="103" spans="1:22" ht="12.75" customHeight="1">
      <c r="A103" s="231"/>
      <c r="B103" s="16"/>
      <c r="C103" s="17"/>
      <c r="D103" s="17"/>
      <c r="E103" s="16"/>
      <c r="F103" s="17"/>
      <c r="G103" s="17"/>
      <c r="H103" s="16"/>
      <c r="I103" s="17"/>
      <c r="J103" s="62"/>
      <c r="K103" s="48"/>
      <c r="L103" s="48"/>
      <c r="M103" s="48"/>
      <c r="N103" s="48"/>
      <c r="O103" s="48"/>
      <c r="P103" s="48"/>
      <c r="Q103" s="38"/>
      <c r="R103" s="17"/>
      <c r="S103" s="17"/>
      <c r="T103" s="17"/>
      <c r="U103" s="84" t="s">
        <v>370</v>
      </c>
      <c r="V103" s="131"/>
    </row>
    <row r="104" spans="1:22" ht="12.75" customHeight="1" thickBot="1">
      <c r="A104" s="232"/>
      <c r="B104" s="27"/>
      <c r="C104" s="25"/>
      <c r="D104" s="25"/>
      <c r="E104" s="27"/>
      <c r="F104" s="25"/>
      <c r="G104" s="25"/>
      <c r="H104" s="27"/>
      <c r="I104" s="25"/>
      <c r="J104" s="63"/>
      <c r="K104" s="29">
        <v>54</v>
      </c>
      <c r="L104" s="29"/>
      <c r="M104" s="29"/>
      <c r="N104" s="29"/>
      <c r="O104" s="29"/>
      <c r="P104" s="29"/>
      <c r="Q104" s="26"/>
      <c r="R104" s="25"/>
      <c r="S104" s="25"/>
      <c r="T104" s="25"/>
      <c r="U104" s="171"/>
      <c r="V104" s="131"/>
    </row>
    <row r="105" spans="1:22" ht="12.75" customHeight="1">
      <c r="A105" s="14"/>
      <c r="B105" s="32"/>
      <c r="C105" s="14"/>
      <c r="D105" s="14"/>
      <c r="E105" s="32"/>
      <c r="F105" s="14"/>
      <c r="G105" s="14"/>
      <c r="H105" s="32"/>
      <c r="I105" s="14"/>
      <c r="J105" s="82"/>
      <c r="K105" s="34"/>
      <c r="L105" s="34">
        <v>16</v>
      </c>
      <c r="M105" s="34"/>
      <c r="N105" s="34"/>
      <c r="O105" s="34"/>
      <c r="P105" s="34"/>
      <c r="Q105" s="35"/>
      <c r="R105" s="14"/>
      <c r="S105" s="14"/>
      <c r="T105" s="14"/>
      <c r="U105" s="46"/>
      <c r="V105" s="131"/>
    </row>
    <row r="106" spans="1:22" ht="12.75" customHeight="1">
      <c r="A106" s="17" t="s">
        <v>58</v>
      </c>
      <c r="B106" s="16" t="s">
        <v>51</v>
      </c>
      <c r="C106" s="17">
        <f>D106/36</f>
        <v>3</v>
      </c>
      <c r="D106" s="17">
        <f>SUM(E106:I106)</f>
        <v>108</v>
      </c>
      <c r="E106" s="16">
        <f>SUM(J105:Q105)</f>
        <v>16</v>
      </c>
      <c r="F106" s="17">
        <f>SUM(J106:Q106)</f>
        <v>16</v>
      </c>
      <c r="G106" s="17">
        <f>SUM(J107:Q107)</f>
        <v>12</v>
      </c>
      <c r="H106" s="16">
        <f>SUM(J108:Q108)</f>
        <v>0</v>
      </c>
      <c r="I106" s="17">
        <f>SUM(J109:Q109)</f>
        <v>64</v>
      </c>
      <c r="J106" s="61"/>
      <c r="K106" s="22"/>
      <c r="L106" s="22">
        <v>16</v>
      </c>
      <c r="M106" s="22"/>
      <c r="N106" s="22"/>
      <c r="O106" s="22"/>
      <c r="P106" s="22"/>
      <c r="Q106" s="23"/>
      <c r="R106" s="17"/>
      <c r="S106" s="17" t="s">
        <v>222</v>
      </c>
      <c r="T106" s="17" t="s">
        <v>222</v>
      </c>
      <c r="U106" s="177"/>
      <c r="V106" s="131"/>
    </row>
    <row r="107" spans="1:22" ht="12.75" customHeight="1">
      <c r="A107" s="17"/>
      <c r="B107" s="16" t="s">
        <v>123</v>
      </c>
      <c r="C107" s="17"/>
      <c r="D107" s="17"/>
      <c r="E107" s="16"/>
      <c r="F107" s="17"/>
      <c r="G107" s="17"/>
      <c r="H107" s="16"/>
      <c r="I107" s="17"/>
      <c r="J107" s="61"/>
      <c r="K107" s="22"/>
      <c r="L107" s="22">
        <v>12</v>
      </c>
      <c r="M107" s="22"/>
      <c r="N107" s="22"/>
      <c r="O107" s="22"/>
      <c r="P107" s="22"/>
      <c r="Q107" s="23"/>
      <c r="R107" s="17"/>
      <c r="S107" s="17">
        <v>3</v>
      </c>
      <c r="T107" s="17"/>
      <c r="U107" s="84" t="s">
        <v>38</v>
      </c>
      <c r="V107" s="131"/>
    </row>
    <row r="108" spans="1:22" ht="12.75" customHeight="1">
      <c r="A108" s="17"/>
      <c r="B108" s="16" t="s">
        <v>103</v>
      </c>
      <c r="C108" s="17"/>
      <c r="D108" s="17"/>
      <c r="E108" s="16"/>
      <c r="F108" s="17"/>
      <c r="G108" s="17"/>
      <c r="H108" s="16"/>
      <c r="I108" s="17"/>
      <c r="J108" s="61"/>
      <c r="K108" s="22"/>
      <c r="L108" s="22"/>
      <c r="M108" s="22"/>
      <c r="N108" s="22"/>
      <c r="O108" s="22"/>
      <c r="P108" s="22"/>
      <c r="Q108" s="23"/>
      <c r="R108" s="17"/>
      <c r="S108" s="17"/>
      <c r="T108" s="17"/>
      <c r="U108" s="84"/>
      <c r="V108" s="131"/>
    </row>
    <row r="109" spans="1:22" ht="12.75" customHeight="1" thickBot="1">
      <c r="A109" s="17"/>
      <c r="B109" s="16" t="s">
        <v>45</v>
      </c>
      <c r="C109" s="17"/>
      <c r="D109" s="17"/>
      <c r="E109" s="16"/>
      <c r="F109" s="17"/>
      <c r="G109" s="17"/>
      <c r="H109" s="16"/>
      <c r="I109" s="17"/>
      <c r="J109" s="140"/>
      <c r="K109" s="41"/>
      <c r="L109" s="41">
        <v>64</v>
      </c>
      <c r="M109" s="41"/>
      <c r="N109" s="41"/>
      <c r="O109" s="41"/>
      <c r="P109" s="41"/>
      <c r="Q109" s="15"/>
      <c r="R109" s="25"/>
      <c r="S109" s="25"/>
      <c r="T109" s="25"/>
      <c r="U109" s="171"/>
      <c r="V109" s="131"/>
    </row>
    <row r="110" spans="1:22" ht="12.75" customHeight="1">
      <c r="A110" s="230"/>
      <c r="B110" s="32"/>
      <c r="C110" s="14"/>
      <c r="D110" s="32"/>
      <c r="E110" s="14"/>
      <c r="F110" s="32"/>
      <c r="G110" s="14"/>
      <c r="H110" s="32"/>
      <c r="I110" s="14"/>
      <c r="J110" s="82"/>
      <c r="K110" s="34"/>
      <c r="L110" s="34">
        <v>16</v>
      </c>
      <c r="M110" s="34"/>
      <c r="N110" s="34"/>
      <c r="O110" s="34"/>
      <c r="P110" s="34"/>
      <c r="Q110" s="45"/>
      <c r="R110" s="14"/>
      <c r="S110" s="14"/>
      <c r="T110" s="14"/>
      <c r="U110" s="46"/>
      <c r="V110" s="131"/>
    </row>
    <row r="111" spans="1:22" ht="12.75" customHeight="1">
      <c r="A111" s="231" t="s">
        <v>62</v>
      </c>
      <c r="B111" s="16" t="s">
        <v>120</v>
      </c>
      <c r="C111" s="17">
        <f>D111/36</f>
        <v>3</v>
      </c>
      <c r="D111" s="17">
        <f>SUM(E111:I111)</f>
        <v>108</v>
      </c>
      <c r="E111" s="16">
        <f>SUM(J110:Q110)</f>
        <v>16</v>
      </c>
      <c r="F111" s="17">
        <f>SUM(J111:Q111)</f>
        <v>16</v>
      </c>
      <c r="G111" s="17">
        <f>SUM(J112:Q112)</f>
        <v>12</v>
      </c>
      <c r="H111" s="16">
        <f>SUM(J113:Q113)</f>
        <v>0</v>
      </c>
      <c r="I111" s="17">
        <f>SUM(J114:Q114)</f>
        <v>64</v>
      </c>
      <c r="J111" s="61"/>
      <c r="K111" s="22"/>
      <c r="L111" s="22">
        <v>16</v>
      </c>
      <c r="M111" s="22"/>
      <c r="N111" s="22"/>
      <c r="O111" s="22"/>
      <c r="P111" s="22"/>
      <c r="Q111" s="75"/>
      <c r="R111" s="17"/>
      <c r="S111" s="17" t="s">
        <v>222</v>
      </c>
      <c r="T111" s="17"/>
      <c r="U111" s="84" t="s">
        <v>106</v>
      </c>
      <c r="V111" s="131" t="s">
        <v>371</v>
      </c>
    </row>
    <row r="112" spans="1:22" ht="12.75" customHeight="1">
      <c r="A112" s="231"/>
      <c r="B112" s="16" t="s">
        <v>103</v>
      </c>
      <c r="C112" s="17"/>
      <c r="D112" s="16"/>
      <c r="E112" s="17"/>
      <c r="F112" s="16"/>
      <c r="G112" s="17"/>
      <c r="H112" s="16"/>
      <c r="I112" s="17"/>
      <c r="J112" s="61"/>
      <c r="K112" s="22"/>
      <c r="L112" s="22">
        <v>12</v>
      </c>
      <c r="M112" s="22"/>
      <c r="N112" s="22"/>
      <c r="O112" s="22"/>
      <c r="P112" s="22"/>
      <c r="Q112" s="75"/>
      <c r="R112" s="17"/>
      <c r="S112" s="17">
        <v>3</v>
      </c>
      <c r="T112" s="17"/>
      <c r="U112" s="84" t="s">
        <v>107</v>
      </c>
      <c r="V112" s="131"/>
    </row>
    <row r="113" spans="1:22" ht="12.75" customHeight="1">
      <c r="A113" s="231"/>
      <c r="B113" s="16" t="s">
        <v>45</v>
      </c>
      <c r="C113" s="17"/>
      <c r="D113" s="16"/>
      <c r="E113" s="17"/>
      <c r="F113" s="16"/>
      <c r="G113" s="17"/>
      <c r="H113" s="16"/>
      <c r="I113" s="17"/>
      <c r="J113" s="61"/>
      <c r="K113" s="22"/>
      <c r="L113" s="22"/>
      <c r="M113" s="22"/>
      <c r="N113" s="22"/>
      <c r="O113" s="22"/>
      <c r="P113" s="22"/>
      <c r="Q113" s="75"/>
      <c r="R113" s="17"/>
      <c r="S113" s="17"/>
      <c r="T113" s="17"/>
      <c r="U113" s="84"/>
      <c r="V113" s="131"/>
    </row>
    <row r="114" spans="1:22" ht="12.75" customHeight="1" thickBot="1">
      <c r="A114" s="232"/>
      <c r="B114" s="27"/>
      <c r="C114" s="25"/>
      <c r="D114" s="27"/>
      <c r="E114" s="25"/>
      <c r="F114" s="27"/>
      <c r="G114" s="25"/>
      <c r="H114" s="27"/>
      <c r="I114" s="25"/>
      <c r="J114" s="63"/>
      <c r="K114" s="29"/>
      <c r="L114" s="29">
        <v>64</v>
      </c>
      <c r="M114" s="29"/>
      <c r="N114" s="29"/>
      <c r="O114" s="29"/>
      <c r="P114" s="29"/>
      <c r="Q114" s="100"/>
      <c r="R114" s="25"/>
      <c r="S114" s="25"/>
      <c r="T114" s="25"/>
      <c r="U114" s="171"/>
      <c r="V114" s="131"/>
    </row>
    <row r="115" spans="1:22" ht="12.75" customHeight="1">
      <c r="A115" s="14"/>
      <c r="B115" s="32" t="s">
        <v>219</v>
      </c>
      <c r="C115" s="14"/>
      <c r="D115" s="12"/>
      <c r="E115" s="14"/>
      <c r="F115" s="32"/>
      <c r="G115" s="14"/>
      <c r="H115" s="32"/>
      <c r="I115" s="14"/>
      <c r="J115" s="82"/>
      <c r="K115" s="34"/>
      <c r="L115" s="34"/>
      <c r="M115" s="34">
        <v>14</v>
      </c>
      <c r="N115" s="34"/>
      <c r="O115" s="34"/>
      <c r="P115" s="34"/>
      <c r="Q115" s="45"/>
      <c r="R115" s="17"/>
      <c r="S115" s="17"/>
      <c r="T115" s="17"/>
      <c r="U115" s="84"/>
      <c r="V115" s="131"/>
    </row>
    <row r="116" spans="1:22" ht="12.75" customHeight="1">
      <c r="A116" s="17" t="s">
        <v>65</v>
      </c>
      <c r="B116" s="16" t="s">
        <v>220</v>
      </c>
      <c r="C116" s="17">
        <f>D116/36</f>
        <v>3</v>
      </c>
      <c r="D116" s="17">
        <f>SUM(E116:I116)</f>
        <v>108</v>
      </c>
      <c r="E116" s="16">
        <f>SUM(J115:Q115)</f>
        <v>14</v>
      </c>
      <c r="F116" s="17">
        <f>SUM(J116:Q116)</f>
        <v>12</v>
      </c>
      <c r="G116" s="17">
        <f>SUM(J117:Q117)</f>
        <v>20</v>
      </c>
      <c r="H116" s="16">
        <f>SUM(J118:Q118)</f>
        <v>0</v>
      </c>
      <c r="I116" s="17">
        <f>SUM(J119:Q119)</f>
        <v>62</v>
      </c>
      <c r="J116" s="61"/>
      <c r="K116" s="22"/>
      <c r="L116" s="22"/>
      <c r="M116" s="22">
        <v>12</v>
      </c>
      <c r="N116" s="22"/>
      <c r="O116" s="22"/>
      <c r="P116" s="22"/>
      <c r="Q116" s="75"/>
      <c r="R116" s="17"/>
      <c r="S116" s="17" t="s">
        <v>222</v>
      </c>
      <c r="T116" s="17"/>
      <c r="U116" s="177"/>
      <c r="V116" s="131"/>
    </row>
    <row r="117" spans="1:22" ht="12.75" customHeight="1">
      <c r="A117" s="17"/>
      <c r="B117" s="16" t="s">
        <v>221</v>
      </c>
      <c r="C117" s="17"/>
      <c r="D117" s="13"/>
      <c r="E117" s="17"/>
      <c r="F117" s="16"/>
      <c r="G117" s="17"/>
      <c r="H117" s="16"/>
      <c r="I117" s="17"/>
      <c r="J117" s="61"/>
      <c r="K117" s="22"/>
      <c r="L117" s="22"/>
      <c r="M117" s="22">
        <v>20</v>
      </c>
      <c r="N117" s="22"/>
      <c r="O117" s="22"/>
      <c r="P117" s="22"/>
      <c r="Q117" s="75"/>
      <c r="R117" s="17"/>
      <c r="S117" s="17">
        <v>4</v>
      </c>
      <c r="T117" s="17"/>
      <c r="U117" s="84" t="s">
        <v>36</v>
      </c>
      <c r="V117" s="131"/>
    </row>
    <row r="118" spans="1:22" ht="12.75" customHeight="1">
      <c r="A118" s="17"/>
      <c r="B118" s="16" t="s">
        <v>207</v>
      </c>
      <c r="C118" s="17"/>
      <c r="D118" s="13"/>
      <c r="E118" s="17"/>
      <c r="F118" s="16"/>
      <c r="G118" s="17"/>
      <c r="H118" s="16"/>
      <c r="I118" s="17"/>
      <c r="J118" s="61"/>
      <c r="K118" s="22"/>
      <c r="L118" s="22"/>
      <c r="M118" s="22"/>
      <c r="N118" s="22"/>
      <c r="O118" s="22"/>
      <c r="P118" s="22"/>
      <c r="Q118" s="75"/>
      <c r="R118" s="17"/>
      <c r="S118" s="17"/>
      <c r="T118" s="17"/>
      <c r="U118" s="84"/>
      <c r="V118" s="131"/>
    </row>
    <row r="119" spans="1:22" ht="12.75" customHeight="1" thickBot="1">
      <c r="A119" s="25"/>
      <c r="B119" s="27"/>
      <c r="C119" s="25"/>
      <c r="D119" s="24"/>
      <c r="E119" s="25"/>
      <c r="F119" s="27"/>
      <c r="G119" s="25"/>
      <c r="H119" s="27"/>
      <c r="I119" s="25"/>
      <c r="J119" s="63"/>
      <c r="K119" s="29"/>
      <c r="L119" s="29"/>
      <c r="M119" s="29">
        <v>62</v>
      </c>
      <c r="N119" s="29"/>
      <c r="O119" s="29"/>
      <c r="P119" s="29"/>
      <c r="Q119" s="100"/>
      <c r="R119" s="17"/>
      <c r="S119" s="17"/>
      <c r="T119" s="17"/>
      <c r="U119" s="84"/>
      <c r="V119" s="131"/>
    </row>
    <row r="120" spans="1:22" ht="12.75" customHeight="1">
      <c r="A120" s="14"/>
      <c r="B120" s="32"/>
      <c r="C120" s="14"/>
      <c r="D120" s="32"/>
      <c r="E120" s="14"/>
      <c r="F120" s="32"/>
      <c r="G120" s="14"/>
      <c r="H120" s="32"/>
      <c r="I120" s="14"/>
      <c r="J120" s="82"/>
      <c r="K120" s="34"/>
      <c r="L120" s="34"/>
      <c r="M120" s="34">
        <v>16</v>
      </c>
      <c r="N120" s="34"/>
      <c r="O120" s="34"/>
      <c r="P120" s="34"/>
      <c r="Q120" s="45"/>
      <c r="R120" s="14"/>
      <c r="S120" s="14"/>
      <c r="T120" s="14"/>
      <c r="U120" s="46"/>
      <c r="V120" s="131"/>
    </row>
    <row r="121" spans="1:22" ht="12.75" customHeight="1">
      <c r="A121" s="17" t="s">
        <v>70</v>
      </c>
      <c r="B121" s="16" t="s">
        <v>120</v>
      </c>
      <c r="C121" s="17">
        <f>D121/36</f>
        <v>3</v>
      </c>
      <c r="D121" s="17">
        <f>SUM(E121:I121)</f>
        <v>108</v>
      </c>
      <c r="E121" s="16">
        <f>SUM(J120:Q120)</f>
        <v>16</v>
      </c>
      <c r="F121" s="17">
        <f>SUM(J121:Q121)</f>
        <v>16</v>
      </c>
      <c r="G121" s="17">
        <f>SUM(J122:Q122)</f>
        <v>12</v>
      </c>
      <c r="H121" s="16">
        <f>SUM(J123:Q123)</f>
        <v>0</v>
      </c>
      <c r="I121" s="17">
        <f>SUM(J124:Q124)</f>
        <v>64</v>
      </c>
      <c r="J121" s="61"/>
      <c r="K121" s="22"/>
      <c r="L121" s="22"/>
      <c r="M121" s="22">
        <v>16</v>
      </c>
      <c r="N121" s="22"/>
      <c r="O121" s="22"/>
      <c r="P121" s="22"/>
      <c r="Q121" s="75"/>
      <c r="R121" s="17"/>
      <c r="S121" s="17" t="s">
        <v>222</v>
      </c>
      <c r="T121" s="17"/>
      <c r="U121" s="84" t="s">
        <v>106</v>
      </c>
      <c r="V121" s="131"/>
    </row>
    <row r="122" spans="1:22" ht="12.75" customHeight="1">
      <c r="A122" s="17"/>
      <c r="B122" s="16" t="s">
        <v>154</v>
      </c>
      <c r="C122" s="17"/>
      <c r="D122" s="16"/>
      <c r="E122" s="17"/>
      <c r="F122" s="16"/>
      <c r="G122" s="17"/>
      <c r="H122" s="16"/>
      <c r="I122" s="17"/>
      <c r="J122" s="61"/>
      <c r="K122" s="22"/>
      <c r="L122" s="22"/>
      <c r="M122" s="22">
        <v>12</v>
      </c>
      <c r="N122" s="22"/>
      <c r="O122" s="22"/>
      <c r="P122" s="22"/>
      <c r="Q122" s="75"/>
      <c r="R122" s="17"/>
      <c r="S122" s="17">
        <v>4</v>
      </c>
      <c r="T122" s="17"/>
      <c r="U122" s="84" t="s">
        <v>107</v>
      </c>
      <c r="V122" s="131"/>
    </row>
    <row r="123" spans="1:22" ht="12.75" customHeight="1">
      <c r="A123" s="17"/>
      <c r="B123" s="16" t="s">
        <v>121</v>
      </c>
      <c r="C123" s="17"/>
      <c r="D123" s="16"/>
      <c r="E123" s="17"/>
      <c r="F123" s="16"/>
      <c r="G123" s="17"/>
      <c r="H123" s="16"/>
      <c r="I123" s="17"/>
      <c r="J123" s="61"/>
      <c r="K123" s="22"/>
      <c r="L123" s="22"/>
      <c r="M123" s="22"/>
      <c r="N123" s="22"/>
      <c r="O123" s="22"/>
      <c r="P123" s="22"/>
      <c r="Q123" s="75"/>
      <c r="R123" s="17"/>
      <c r="S123" s="17"/>
      <c r="T123" s="17"/>
      <c r="U123" s="84"/>
      <c r="V123" s="131"/>
    </row>
    <row r="124" spans="1:22" ht="12.75" customHeight="1" thickBot="1">
      <c r="A124" s="25"/>
      <c r="B124" s="27"/>
      <c r="C124" s="25"/>
      <c r="D124" s="27"/>
      <c r="E124" s="25"/>
      <c r="F124" s="27"/>
      <c r="G124" s="25"/>
      <c r="H124" s="27"/>
      <c r="I124" s="25"/>
      <c r="J124" s="63"/>
      <c r="K124" s="29"/>
      <c r="L124" s="29"/>
      <c r="M124" s="29">
        <v>64</v>
      </c>
      <c r="N124" s="29"/>
      <c r="O124" s="29"/>
      <c r="P124" s="29"/>
      <c r="Q124" s="100"/>
      <c r="R124" s="25"/>
      <c r="S124" s="25"/>
      <c r="T124" s="25"/>
      <c r="U124" s="171"/>
      <c r="V124" s="131"/>
    </row>
    <row r="125" spans="1:22" ht="12.75" customHeight="1">
      <c r="A125" s="14"/>
      <c r="B125" s="32"/>
      <c r="C125" s="14"/>
      <c r="D125" s="32"/>
      <c r="E125" s="14"/>
      <c r="F125" s="32"/>
      <c r="G125" s="14"/>
      <c r="H125" s="32"/>
      <c r="I125" s="14"/>
      <c r="J125" s="82"/>
      <c r="K125" s="34">
        <v>16</v>
      </c>
      <c r="L125" s="34"/>
      <c r="M125" s="34"/>
      <c r="N125" s="34"/>
      <c r="O125" s="34"/>
      <c r="P125" s="34"/>
      <c r="Q125" s="39"/>
      <c r="R125" s="14"/>
      <c r="S125" s="14"/>
      <c r="T125" s="14"/>
      <c r="U125" s="46"/>
      <c r="V125" s="131"/>
    </row>
    <row r="126" spans="1:22" ht="12.75" customHeight="1">
      <c r="A126" s="17" t="s">
        <v>274</v>
      </c>
      <c r="B126" s="16" t="s">
        <v>275</v>
      </c>
      <c r="C126" s="17">
        <f>D126/36</f>
        <v>3</v>
      </c>
      <c r="D126" s="17">
        <f>SUM(E126:I126)</f>
        <v>108</v>
      </c>
      <c r="E126" s="16">
        <f>SUM(J125:Q125)</f>
        <v>16</v>
      </c>
      <c r="F126" s="17">
        <f>SUM(J126:Q126)</f>
        <v>16</v>
      </c>
      <c r="G126" s="17">
        <f>SUM(J127:Q127)</f>
        <v>12</v>
      </c>
      <c r="H126" s="16">
        <f>SUM(J128:Q128)</f>
        <v>0</v>
      </c>
      <c r="I126" s="17">
        <f>SUM(J129:Q129)</f>
        <v>64</v>
      </c>
      <c r="J126" s="61"/>
      <c r="K126" s="22">
        <v>16</v>
      </c>
      <c r="L126" s="22"/>
      <c r="M126" s="22"/>
      <c r="N126" s="22"/>
      <c r="O126" s="22"/>
      <c r="P126" s="22"/>
      <c r="Q126" s="38"/>
      <c r="R126" s="17"/>
      <c r="S126" s="17" t="s">
        <v>222</v>
      </c>
      <c r="T126" s="17"/>
      <c r="U126" s="84" t="s">
        <v>106</v>
      </c>
      <c r="V126" s="131"/>
    </row>
    <row r="127" spans="1:22" ht="12.75" customHeight="1">
      <c r="A127" s="17"/>
      <c r="B127" s="16" t="s">
        <v>276</v>
      </c>
      <c r="C127" s="17"/>
      <c r="D127" s="16"/>
      <c r="E127" s="17"/>
      <c r="F127" s="16"/>
      <c r="G127" s="17"/>
      <c r="H127" s="16"/>
      <c r="I127" s="17"/>
      <c r="J127" s="61"/>
      <c r="K127" s="22">
        <v>12</v>
      </c>
      <c r="L127" s="22"/>
      <c r="M127" s="22"/>
      <c r="N127" s="22"/>
      <c r="O127" s="22"/>
      <c r="P127" s="22"/>
      <c r="Q127" s="38"/>
      <c r="R127" s="17"/>
      <c r="S127" s="17">
        <v>2</v>
      </c>
      <c r="T127" s="17"/>
      <c r="U127" s="84" t="s">
        <v>107</v>
      </c>
      <c r="V127" s="131"/>
    </row>
    <row r="128" spans="1:22" ht="12.75" customHeight="1">
      <c r="A128" s="17"/>
      <c r="B128" s="16"/>
      <c r="C128" s="17"/>
      <c r="D128" s="16"/>
      <c r="E128" s="17"/>
      <c r="F128" s="16"/>
      <c r="G128" s="17"/>
      <c r="H128" s="16"/>
      <c r="I128" s="17"/>
      <c r="J128" s="61"/>
      <c r="K128" s="22"/>
      <c r="L128" s="22"/>
      <c r="M128" s="22"/>
      <c r="N128" s="22"/>
      <c r="O128" s="22"/>
      <c r="P128" s="22"/>
      <c r="Q128" s="38"/>
      <c r="R128" s="17"/>
      <c r="S128" s="17"/>
      <c r="T128" s="17"/>
      <c r="U128" s="84"/>
      <c r="V128" s="131"/>
    </row>
    <row r="129" spans="1:22" ht="14.25" customHeight="1" thickBot="1">
      <c r="A129" s="25"/>
      <c r="B129" s="27"/>
      <c r="C129" s="25"/>
      <c r="D129" s="27"/>
      <c r="E129" s="25"/>
      <c r="F129" s="27"/>
      <c r="G129" s="25"/>
      <c r="H129" s="27"/>
      <c r="I129" s="25"/>
      <c r="J129" s="62"/>
      <c r="K129" s="48">
        <v>64</v>
      </c>
      <c r="L129" s="48"/>
      <c r="M129" s="48"/>
      <c r="N129" s="48"/>
      <c r="O129" s="48"/>
      <c r="P129" s="48"/>
      <c r="Q129" s="179"/>
      <c r="R129" s="25"/>
      <c r="S129" s="25"/>
      <c r="T129" s="25"/>
      <c r="U129" s="171"/>
      <c r="V129" s="131"/>
    </row>
    <row r="130" spans="1:21" ht="14.25" customHeight="1">
      <c r="A130" s="42"/>
      <c r="B130" s="37"/>
      <c r="C130" s="16"/>
      <c r="D130" s="16"/>
      <c r="E130" s="16"/>
      <c r="F130" s="16"/>
      <c r="G130" s="16"/>
      <c r="H130" s="16"/>
      <c r="I130" s="16"/>
      <c r="J130" s="33">
        <f>J90+J95+J100+J105+J110+J115+J120+J125</f>
        <v>0</v>
      </c>
      <c r="K130" s="34">
        <f aca="true" t="shared" si="5" ref="K130:Q130">K90+K95+K100+K105+K110+K115+K120+K125</f>
        <v>34</v>
      </c>
      <c r="L130" s="34">
        <f t="shared" si="5"/>
        <v>64</v>
      </c>
      <c r="M130" s="34">
        <f t="shared" si="5"/>
        <v>30</v>
      </c>
      <c r="N130" s="34">
        <f t="shared" si="5"/>
        <v>0</v>
      </c>
      <c r="O130" s="34">
        <f t="shared" si="5"/>
        <v>0</v>
      </c>
      <c r="P130" s="34">
        <f t="shared" si="5"/>
        <v>0</v>
      </c>
      <c r="Q130" s="39">
        <f t="shared" si="5"/>
        <v>0</v>
      </c>
      <c r="R130" s="16"/>
      <c r="S130" s="16"/>
      <c r="T130" s="16"/>
      <c r="U130" s="175"/>
    </row>
    <row r="131" spans="1:21" ht="14.25" customHeight="1">
      <c r="A131" s="42"/>
      <c r="B131" s="37"/>
      <c r="C131" s="16"/>
      <c r="D131" s="16"/>
      <c r="E131" s="16"/>
      <c r="F131" s="16"/>
      <c r="G131" s="16"/>
      <c r="H131" s="16"/>
      <c r="I131" s="16"/>
      <c r="J131" s="20">
        <f>J91+J96+J101+J106+J111+J116+J121+J126</f>
        <v>0</v>
      </c>
      <c r="K131" s="22">
        <f aca="true" t="shared" si="6" ref="K131:Q132">K91+K96+K101+K106+K111+K116+K121+K126</f>
        <v>26</v>
      </c>
      <c r="L131" s="22">
        <f t="shared" si="6"/>
        <v>64</v>
      </c>
      <c r="M131" s="22">
        <f t="shared" si="6"/>
        <v>28</v>
      </c>
      <c r="N131" s="22">
        <f t="shared" si="6"/>
        <v>0</v>
      </c>
      <c r="O131" s="22">
        <f t="shared" si="6"/>
        <v>0</v>
      </c>
      <c r="P131" s="22">
        <f t="shared" si="6"/>
        <v>0</v>
      </c>
      <c r="Q131" s="38">
        <f t="shared" si="6"/>
        <v>0</v>
      </c>
      <c r="R131" s="16"/>
      <c r="S131" s="16"/>
      <c r="T131" s="16"/>
      <c r="U131" s="175"/>
    </row>
    <row r="132" spans="1:21" ht="14.25" customHeight="1">
      <c r="A132" s="42"/>
      <c r="B132" s="37"/>
      <c r="C132" s="16"/>
      <c r="D132" s="16"/>
      <c r="E132" s="16"/>
      <c r="F132" s="16"/>
      <c r="G132" s="16"/>
      <c r="H132" s="16"/>
      <c r="I132" s="16"/>
      <c r="J132" s="20">
        <f>J92+J97+J102+J107+J112+J117+J122+J127</f>
        <v>0</v>
      </c>
      <c r="K132" s="22">
        <f t="shared" si="6"/>
        <v>38</v>
      </c>
      <c r="L132" s="22">
        <f t="shared" si="6"/>
        <v>48</v>
      </c>
      <c r="M132" s="22">
        <f t="shared" si="6"/>
        <v>32</v>
      </c>
      <c r="N132" s="22">
        <f t="shared" si="6"/>
        <v>0</v>
      </c>
      <c r="O132" s="22">
        <f t="shared" si="6"/>
        <v>0</v>
      </c>
      <c r="P132" s="22">
        <f t="shared" si="6"/>
        <v>0</v>
      </c>
      <c r="Q132" s="38">
        <f t="shared" si="6"/>
        <v>0</v>
      </c>
      <c r="R132" s="16"/>
      <c r="S132" s="16"/>
      <c r="T132" s="16"/>
      <c r="U132" s="175"/>
    </row>
    <row r="133" spans="1:21" ht="14.25" customHeight="1">
      <c r="A133" s="42"/>
      <c r="B133" s="37"/>
      <c r="C133" s="16"/>
      <c r="D133" s="16"/>
      <c r="E133" s="16"/>
      <c r="F133" s="16"/>
      <c r="G133" s="16"/>
      <c r="H133" s="16"/>
      <c r="I133" s="16"/>
      <c r="J133" s="20">
        <f aca="true" t="shared" si="7" ref="J133:Q133">J93+J98+J103+J108+J113+J118+J123+J128</f>
        <v>0</v>
      </c>
      <c r="K133" s="22">
        <f t="shared" si="7"/>
        <v>0</v>
      </c>
      <c r="L133" s="22">
        <f t="shared" si="7"/>
        <v>0</v>
      </c>
      <c r="M133" s="22">
        <f t="shared" si="7"/>
        <v>0</v>
      </c>
      <c r="N133" s="22">
        <f t="shared" si="7"/>
        <v>0</v>
      </c>
      <c r="O133" s="22">
        <f t="shared" si="7"/>
        <v>0</v>
      </c>
      <c r="P133" s="22">
        <f t="shared" si="7"/>
        <v>0</v>
      </c>
      <c r="Q133" s="38">
        <f t="shared" si="7"/>
        <v>0</v>
      </c>
      <c r="R133" s="16"/>
      <c r="S133" s="16"/>
      <c r="T133" s="16"/>
      <c r="U133" s="175"/>
    </row>
    <row r="134" spans="1:21" ht="14.25" customHeight="1" thickBot="1">
      <c r="A134" s="42"/>
      <c r="B134" s="37"/>
      <c r="C134" s="16"/>
      <c r="D134" s="16"/>
      <c r="E134" s="16"/>
      <c r="F134" s="16"/>
      <c r="G134" s="16"/>
      <c r="H134" s="16"/>
      <c r="I134" s="16"/>
      <c r="J134" s="28">
        <f aca="true" t="shared" si="8" ref="J134:Q134">J94+J99+J104+J109+J114+J119+J124+J129</f>
        <v>0</v>
      </c>
      <c r="K134" s="29">
        <f t="shared" si="8"/>
        <v>118</v>
      </c>
      <c r="L134" s="29">
        <f t="shared" si="8"/>
        <v>256</v>
      </c>
      <c r="M134" s="29">
        <f t="shared" si="8"/>
        <v>126</v>
      </c>
      <c r="N134" s="29">
        <f t="shared" si="8"/>
        <v>0</v>
      </c>
      <c r="O134" s="29">
        <f t="shared" si="8"/>
        <v>0</v>
      </c>
      <c r="P134" s="29">
        <f t="shared" si="8"/>
        <v>0</v>
      </c>
      <c r="Q134" s="52">
        <f t="shared" si="8"/>
        <v>0</v>
      </c>
      <c r="R134" s="16"/>
      <c r="S134" s="16"/>
      <c r="T134" s="16"/>
      <c r="U134" s="175"/>
    </row>
    <row r="135" spans="1:21" ht="15.75" thickBot="1">
      <c r="A135" s="286" t="s">
        <v>41</v>
      </c>
      <c r="B135" s="288"/>
      <c r="C135" s="11">
        <f>D135/36</f>
        <v>24</v>
      </c>
      <c r="D135" s="53">
        <f>SUM(E135:I135)</f>
        <v>864</v>
      </c>
      <c r="E135" s="53">
        <f>SUM(J130:Q130)</f>
        <v>128</v>
      </c>
      <c r="F135" s="53">
        <f>SUM(J131:Q131)</f>
        <v>118</v>
      </c>
      <c r="G135" s="53">
        <f>SUM(J132:Q132)</f>
        <v>118</v>
      </c>
      <c r="H135" s="53">
        <f>SUM(J133:Q133)</f>
        <v>0</v>
      </c>
      <c r="I135" s="98">
        <f>SUM(J134:Q134)</f>
        <v>500</v>
      </c>
      <c r="J135" s="167">
        <f aca="true" t="shared" si="9" ref="J135:Q135">SUM(J130:J134)</f>
        <v>0</v>
      </c>
      <c r="K135" s="168">
        <f t="shared" si="9"/>
        <v>216</v>
      </c>
      <c r="L135" s="168">
        <f t="shared" si="9"/>
        <v>432</v>
      </c>
      <c r="M135" s="168">
        <f t="shared" si="9"/>
        <v>216</v>
      </c>
      <c r="N135" s="168">
        <f t="shared" si="9"/>
        <v>0</v>
      </c>
      <c r="O135" s="168">
        <f t="shared" si="9"/>
        <v>0</v>
      </c>
      <c r="P135" s="168">
        <f t="shared" si="9"/>
        <v>0</v>
      </c>
      <c r="Q135" s="126">
        <f t="shared" si="9"/>
        <v>0</v>
      </c>
      <c r="R135" s="16"/>
      <c r="S135" s="16"/>
      <c r="T135" s="16"/>
      <c r="U135" s="42"/>
    </row>
    <row r="136" spans="1:21" ht="15">
      <c r="A136" s="69"/>
      <c r="B136" s="69"/>
      <c r="C136" s="70"/>
      <c r="D136" s="70"/>
      <c r="E136" s="70"/>
      <c r="F136" s="70"/>
      <c r="G136" s="70"/>
      <c r="H136" s="70"/>
      <c r="I136" s="70"/>
      <c r="J136" s="70"/>
      <c r="K136" s="69"/>
      <c r="L136" s="69"/>
      <c r="M136" s="69"/>
      <c r="N136" s="69"/>
      <c r="O136" s="69"/>
      <c r="P136" s="69"/>
      <c r="Q136" s="69"/>
      <c r="R136" s="16"/>
      <c r="S136" s="16"/>
      <c r="T136" s="16"/>
      <c r="U136" s="42"/>
    </row>
    <row r="137" spans="1:21" ht="15">
      <c r="A137" s="69"/>
      <c r="B137" s="69"/>
      <c r="C137" s="70"/>
      <c r="D137" s="70"/>
      <c r="E137" s="70"/>
      <c r="F137" s="70"/>
      <c r="G137" s="70"/>
      <c r="H137" s="70"/>
      <c r="I137" s="70"/>
      <c r="J137" s="70"/>
      <c r="K137" s="69"/>
      <c r="L137" s="69"/>
      <c r="M137" s="69"/>
      <c r="N137" s="69"/>
      <c r="O137" s="69"/>
      <c r="P137" s="69"/>
      <c r="Q137" s="69"/>
      <c r="R137" s="16"/>
      <c r="S137" s="16"/>
      <c r="T137" s="16"/>
      <c r="U137" s="42"/>
    </row>
    <row r="138" spans="1:21" ht="15">
      <c r="A138" s="69"/>
      <c r="B138" s="69"/>
      <c r="C138" s="70"/>
      <c r="D138" s="70"/>
      <c r="E138" s="70"/>
      <c r="F138" s="70"/>
      <c r="G138" s="70"/>
      <c r="H138" s="70"/>
      <c r="I138" s="70"/>
      <c r="J138" s="70"/>
      <c r="K138" s="69"/>
      <c r="L138" s="69"/>
      <c r="M138" s="69"/>
      <c r="N138" s="69"/>
      <c r="O138" s="69"/>
      <c r="P138" s="69"/>
      <c r="Q138" s="69"/>
      <c r="R138" s="16"/>
      <c r="S138" s="16"/>
      <c r="T138" s="16"/>
      <c r="U138" s="42"/>
    </row>
    <row r="139" spans="1:21" ht="15.75" thickBot="1">
      <c r="A139" s="69"/>
      <c r="B139" s="69"/>
      <c r="C139" s="70"/>
      <c r="D139" s="70"/>
      <c r="E139" s="70"/>
      <c r="F139" s="70"/>
      <c r="G139" s="70"/>
      <c r="H139" s="70"/>
      <c r="I139" s="70"/>
      <c r="J139" s="70"/>
      <c r="K139" s="69"/>
      <c r="L139" s="69"/>
      <c r="M139" s="69"/>
      <c r="N139" s="69"/>
      <c r="O139" s="69"/>
      <c r="P139" s="69"/>
      <c r="Q139" s="69"/>
      <c r="R139" s="16"/>
      <c r="S139" s="16"/>
      <c r="T139" s="16"/>
      <c r="U139" s="42"/>
    </row>
    <row r="140" spans="1:21" ht="13.5" thickBot="1">
      <c r="A140" s="107"/>
      <c r="B140" s="71"/>
      <c r="C140" s="282" t="s">
        <v>343</v>
      </c>
      <c r="D140" s="309" t="s">
        <v>112</v>
      </c>
      <c r="E140" s="310"/>
      <c r="F140" s="310"/>
      <c r="G140" s="310"/>
      <c r="H140" s="310"/>
      <c r="I140" s="311"/>
      <c r="J140" s="312" t="s">
        <v>1</v>
      </c>
      <c r="K140" s="313"/>
      <c r="L140" s="313"/>
      <c r="M140" s="313"/>
      <c r="N140" s="313"/>
      <c r="O140" s="313"/>
      <c r="P140" s="313"/>
      <c r="Q140" s="314"/>
      <c r="R140" s="312" t="s">
        <v>2</v>
      </c>
      <c r="S140" s="313"/>
      <c r="T140" s="314"/>
      <c r="U140" s="107"/>
    </row>
    <row r="141" spans="1:21" ht="13.5" customHeight="1" thickBot="1">
      <c r="A141" s="72" t="s">
        <v>265</v>
      </c>
      <c r="B141" s="73"/>
      <c r="C141" s="283"/>
      <c r="D141" s="279" t="s">
        <v>341</v>
      </c>
      <c r="E141" s="302" t="s">
        <v>113</v>
      </c>
      <c r="F141" s="303"/>
      <c r="G141" s="303"/>
      <c r="H141" s="303"/>
      <c r="I141" s="71"/>
      <c r="J141" s="289" t="s">
        <v>5</v>
      </c>
      <c r="K141" s="290"/>
      <c r="L141" s="289" t="s">
        <v>6</v>
      </c>
      <c r="M141" s="290"/>
      <c r="N141" s="289" t="s">
        <v>7</v>
      </c>
      <c r="O141" s="290"/>
      <c r="P141" s="289" t="s">
        <v>8</v>
      </c>
      <c r="Q141" s="290"/>
      <c r="R141" s="306" t="s">
        <v>141</v>
      </c>
      <c r="S141" s="282" t="s">
        <v>338</v>
      </c>
      <c r="T141" s="306" t="s">
        <v>42</v>
      </c>
      <c r="U141" s="72" t="s">
        <v>9</v>
      </c>
    </row>
    <row r="142" spans="1:21" ht="13.5" customHeight="1" thickBot="1">
      <c r="A142" s="72" t="s">
        <v>3</v>
      </c>
      <c r="B142" s="72" t="s">
        <v>0</v>
      </c>
      <c r="C142" s="283"/>
      <c r="D142" s="280"/>
      <c r="E142" s="282" t="s">
        <v>342</v>
      </c>
      <c r="F142" s="276" t="s">
        <v>344</v>
      </c>
      <c r="G142" s="282" t="s">
        <v>345</v>
      </c>
      <c r="H142" s="279" t="s">
        <v>340</v>
      </c>
      <c r="I142" s="281" t="s">
        <v>339</v>
      </c>
      <c r="J142" s="123" t="s">
        <v>11</v>
      </c>
      <c r="K142" s="124" t="s">
        <v>12</v>
      </c>
      <c r="L142" s="123" t="s">
        <v>13</v>
      </c>
      <c r="M142" s="124" t="s">
        <v>14</v>
      </c>
      <c r="N142" s="123" t="s">
        <v>15</v>
      </c>
      <c r="O142" s="124" t="s">
        <v>16</v>
      </c>
      <c r="P142" s="123" t="s">
        <v>17</v>
      </c>
      <c r="Q142" s="113" t="s">
        <v>18</v>
      </c>
      <c r="R142" s="281"/>
      <c r="S142" s="283"/>
      <c r="T142" s="281"/>
      <c r="U142" s="72" t="s">
        <v>19</v>
      </c>
    </row>
    <row r="143" spans="1:21" ht="12.75">
      <c r="A143" s="73"/>
      <c r="B143" s="72" t="s">
        <v>4</v>
      </c>
      <c r="C143" s="283"/>
      <c r="D143" s="280"/>
      <c r="E143" s="283"/>
      <c r="F143" s="277"/>
      <c r="G143" s="283"/>
      <c r="H143" s="280"/>
      <c r="I143" s="281"/>
      <c r="J143" s="120" t="s">
        <v>20</v>
      </c>
      <c r="K143" s="121" t="s">
        <v>20</v>
      </c>
      <c r="L143" s="6" t="s">
        <v>20</v>
      </c>
      <c r="M143" s="121" t="s">
        <v>20</v>
      </c>
      <c r="N143" s="6" t="s">
        <v>20</v>
      </c>
      <c r="O143" s="6" t="s">
        <v>20</v>
      </c>
      <c r="P143" s="121" t="s">
        <v>20</v>
      </c>
      <c r="Q143" s="6" t="s">
        <v>20</v>
      </c>
      <c r="R143" s="278"/>
      <c r="S143" s="283"/>
      <c r="T143" s="281"/>
      <c r="U143" s="72" t="s">
        <v>21</v>
      </c>
    </row>
    <row r="144" spans="1:21" ht="12.75">
      <c r="A144" s="73"/>
      <c r="B144" s="73"/>
      <c r="C144" s="283"/>
      <c r="D144" s="280"/>
      <c r="E144" s="283"/>
      <c r="F144" s="277"/>
      <c r="G144" s="283"/>
      <c r="H144" s="280"/>
      <c r="I144" s="281"/>
      <c r="J144" s="7" t="s">
        <v>22</v>
      </c>
      <c r="K144" s="8" t="s">
        <v>22</v>
      </c>
      <c r="L144" s="7" t="s">
        <v>22</v>
      </c>
      <c r="M144" s="8" t="s">
        <v>22</v>
      </c>
      <c r="N144" s="7" t="s">
        <v>22</v>
      </c>
      <c r="O144" s="7" t="s">
        <v>22</v>
      </c>
      <c r="P144" s="8" t="s">
        <v>22</v>
      </c>
      <c r="Q144" s="7" t="s">
        <v>22</v>
      </c>
      <c r="R144" s="278"/>
      <c r="S144" s="283"/>
      <c r="T144" s="281"/>
      <c r="U144" s="72"/>
    </row>
    <row r="145" spans="1:21" ht="12.75">
      <c r="A145" s="73"/>
      <c r="B145" s="73"/>
      <c r="C145" s="283"/>
      <c r="D145" s="280"/>
      <c r="E145" s="283"/>
      <c r="F145" s="277"/>
      <c r="G145" s="283"/>
      <c r="H145" s="280"/>
      <c r="I145" s="281"/>
      <c r="J145" s="7" t="s">
        <v>23</v>
      </c>
      <c r="K145" s="8" t="s">
        <v>23</v>
      </c>
      <c r="L145" s="7" t="s">
        <v>23</v>
      </c>
      <c r="M145" s="8" t="s">
        <v>23</v>
      </c>
      <c r="N145" s="7" t="s">
        <v>23</v>
      </c>
      <c r="O145" s="7" t="s">
        <v>23</v>
      </c>
      <c r="P145" s="8" t="s">
        <v>23</v>
      </c>
      <c r="Q145" s="7" t="s">
        <v>23</v>
      </c>
      <c r="R145" s="278"/>
      <c r="S145" s="283"/>
      <c r="T145" s="281"/>
      <c r="U145" s="72"/>
    </row>
    <row r="146" spans="1:21" ht="12.75">
      <c r="A146" s="73"/>
      <c r="B146" s="73"/>
      <c r="C146" s="283"/>
      <c r="D146" s="280"/>
      <c r="E146" s="283"/>
      <c r="F146" s="277"/>
      <c r="G146" s="283"/>
      <c r="H146" s="280"/>
      <c r="I146" s="281"/>
      <c r="J146" s="7" t="s">
        <v>61</v>
      </c>
      <c r="K146" s="7" t="s">
        <v>61</v>
      </c>
      <c r="L146" s="7" t="s">
        <v>61</v>
      </c>
      <c r="M146" s="7" t="s">
        <v>61</v>
      </c>
      <c r="N146" s="7" t="s">
        <v>61</v>
      </c>
      <c r="O146" s="7" t="s">
        <v>61</v>
      </c>
      <c r="P146" s="7" t="s">
        <v>61</v>
      </c>
      <c r="Q146" s="7" t="s">
        <v>61</v>
      </c>
      <c r="R146" s="278"/>
      <c r="S146" s="283"/>
      <c r="T146" s="281"/>
      <c r="U146" s="72"/>
    </row>
    <row r="147" spans="1:21" ht="13.5" thickBot="1">
      <c r="A147" s="108"/>
      <c r="B147" s="73"/>
      <c r="C147" s="292"/>
      <c r="D147" s="307"/>
      <c r="E147" s="283"/>
      <c r="F147" s="278"/>
      <c r="G147" s="283"/>
      <c r="H147" s="280"/>
      <c r="I147" s="281"/>
      <c r="J147" s="122" t="s">
        <v>10</v>
      </c>
      <c r="K147" s="122" t="s">
        <v>10</v>
      </c>
      <c r="L147" s="122" t="s">
        <v>10</v>
      </c>
      <c r="M147" s="122" t="s">
        <v>10</v>
      </c>
      <c r="N147" s="122" t="s">
        <v>10</v>
      </c>
      <c r="O147" s="122" t="s">
        <v>10</v>
      </c>
      <c r="P147" s="122" t="s">
        <v>10</v>
      </c>
      <c r="Q147" s="122" t="s">
        <v>10</v>
      </c>
      <c r="R147" s="278"/>
      <c r="S147" s="283"/>
      <c r="T147" s="281"/>
      <c r="U147" s="102"/>
    </row>
    <row r="148" spans="1:21" ht="13.5" thickBot="1">
      <c r="A148" s="110">
        <v>1</v>
      </c>
      <c r="B148" s="80">
        <v>2</v>
      </c>
      <c r="C148" s="80">
        <v>3</v>
      </c>
      <c r="D148" s="98">
        <v>4</v>
      </c>
      <c r="E148" s="80">
        <v>5</v>
      </c>
      <c r="F148" s="98">
        <v>6</v>
      </c>
      <c r="G148" s="80">
        <v>7</v>
      </c>
      <c r="H148" s="98">
        <v>8</v>
      </c>
      <c r="I148" s="80">
        <v>9</v>
      </c>
      <c r="J148" s="80">
        <v>10</v>
      </c>
      <c r="K148" s="98">
        <v>11</v>
      </c>
      <c r="L148" s="80">
        <v>12</v>
      </c>
      <c r="M148" s="98">
        <v>13</v>
      </c>
      <c r="N148" s="80">
        <v>14</v>
      </c>
      <c r="O148" s="98">
        <v>15</v>
      </c>
      <c r="P148" s="80">
        <v>16</v>
      </c>
      <c r="Q148" s="109">
        <v>17</v>
      </c>
      <c r="R148" s="91">
        <v>18</v>
      </c>
      <c r="S148" s="119">
        <v>19</v>
      </c>
      <c r="T148" s="119">
        <v>20</v>
      </c>
      <c r="U148" s="102">
        <v>21</v>
      </c>
    </row>
    <row r="149" spans="1:21" ht="15.75" thickBot="1">
      <c r="A149" s="286" t="s">
        <v>186</v>
      </c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8"/>
    </row>
    <row r="150" spans="1:21" ht="13.5" thickBot="1">
      <c r="A150" s="255" t="s">
        <v>187</v>
      </c>
      <c r="B150" s="256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305"/>
    </row>
    <row r="151" spans="1:21" ht="12.75" customHeight="1">
      <c r="A151" s="233"/>
      <c r="B151" s="32"/>
      <c r="C151" s="14"/>
      <c r="D151" s="14"/>
      <c r="E151" s="32"/>
      <c r="F151" s="14"/>
      <c r="G151" s="14"/>
      <c r="H151" s="32"/>
      <c r="I151" s="12"/>
      <c r="J151" s="33">
        <v>26</v>
      </c>
      <c r="K151" s="34">
        <v>26</v>
      </c>
      <c r="L151" s="34"/>
      <c r="M151" s="34"/>
      <c r="N151" s="34"/>
      <c r="O151" s="34"/>
      <c r="P151" s="34"/>
      <c r="Q151" s="45"/>
      <c r="R151" s="14"/>
      <c r="S151" s="36"/>
      <c r="T151" s="14"/>
      <c r="U151" s="46"/>
    </row>
    <row r="152" spans="1:21" ht="12.75" customHeight="1">
      <c r="A152" s="197" t="s">
        <v>114</v>
      </c>
      <c r="B152" s="16" t="s">
        <v>51</v>
      </c>
      <c r="C152" s="17">
        <f>D152/36</f>
        <v>5</v>
      </c>
      <c r="D152" s="17">
        <f>SUM(E152:I152)</f>
        <v>180</v>
      </c>
      <c r="E152" s="16">
        <f>SUM(J151:Q151)</f>
        <v>52</v>
      </c>
      <c r="F152" s="17">
        <f>SUM(J152:Q152)</f>
        <v>60</v>
      </c>
      <c r="G152" s="17">
        <f>SUM(J153:Q153)</f>
        <v>16</v>
      </c>
      <c r="H152" s="16">
        <f>SUM(J154:Q154)</f>
        <v>3</v>
      </c>
      <c r="I152" s="13">
        <f>SUM(J155:Q155)</f>
        <v>49</v>
      </c>
      <c r="J152" s="20">
        <v>30</v>
      </c>
      <c r="K152" s="22">
        <v>30</v>
      </c>
      <c r="L152" s="22"/>
      <c r="M152" s="22"/>
      <c r="N152" s="22"/>
      <c r="O152" s="22"/>
      <c r="P152" s="22"/>
      <c r="Q152" s="75"/>
      <c r="R152" s="17"/>
      <c r="S152" s="15" t="s">
        <v>222</v>
      </c>
      <c r="T152" s="17" t="s">
        <v>222</v>
      </c>
      <c r="U152" s="84" t="s">
        <v>222</v>
      </c>
    </row>
    <row r="153" spans="1:22" ht="12.75" customHeight="1">
      <c r="A153" s="197"/>
      <c r="B153" s="16" t="s">
        <v>52</v>
      </c>
      <c r="C153" s="17"/>
      <c r="D153" s="17"/>
      <c r="E153" s="16"/>
      <c r="F153" s="17"/>
      <c r="G153" s="17"/>
      <c r="H153" s="16"/>
      <c r="I153" s="13"/>
      <c r="J153" s="20">
        <v>8</v>
      </c>
      <c r="K153" s="22">
        <v>8</v>
      </c>
      <c r="L153" s="22"/>
      <c r="M153" s="22"/>
      <c r="N153" s="22"/>
      <c r="O153" s="22"/>
      <c r="P153" s="22"/>
      <c r="Q153" s="75"/>
      <c r="R153" s="17"/>
      <c r="S153" s="15">
        <v>1</v>
      </c>
      <c r="T153" s="17">
        <v>2</v>
      </c>
      <c r="U153" s="84" t="s">
        <v>53</v>
      </c>
      <c r="V153" s="1" t="s">
        <v>371</v>
      </c>
    </row>
    <row r="154" spans="1:21" ht="12.75" customHeight="1">
      <c r="A154" s="197"/>
      <c r="B154" s="16"/>
      <c r="C154" s="17"/>
      <c r="D154" s="17"/>
      <c r="E154" s="16"/>
      <c r="F154" s="17"/>
      <c r="G154" s="17"/>
      <c r="H154" s="16"/>
      <c r="I154" s="13"/>
      <c r="J154" s="47"/>
      <c r="K154" s="48">
        <v>3</v>
      </c>
      <c r="L154" s="48"/>
      <c r="M154" s="48"/>
      <c r="N154" s="48"/>
      <c r="O154" s="48"/>
      <c r="P154" s="48"/>
      <c r="Q154" s="75"/>
      <c r="R154" s="17"/>
      <c r="S154" s="15"/>
      <c r="T154" s="17"/>
      <c r="U154" s="84"/>
    </row>
    <row r="155" spans="1:21" ht="12.75" customHeight="1" thickBot="1">
      <c r="A155" s="234"/>
      <c r="B155" s="27"/>
      <c r="C155" s="25"/>
      <c r="D155" s="25"/>
      <c r="E155" s="27"/>
      <c r="F155" s="25"/>
      <c r="G155" s="25"/>
      <c r="H155" s="27"/>
      <c r="I155" s="24"/>
      <c r="J155" s="28">
        <v>26</v>
      </c>
      <c r="K155" s="29">
        <v>23</v>
      </c>
      <c r="L155" s="29"/>
      <c r="M155" s="29"/>
      <c r="N155" s="29"/>
      <c r="O155" s="29"/>
      <c r="P155" s="29"/>
      <c r="Q155" s="27"/>
      <c r="R155" s="25"/>
      <c r="S155" s="26"/>
      <c r="T155" s="25"/>
      <c r="U155" s="171"/>
    </row>
    <row r="156" spans="1:21" ht="12.75" customHeight="1">
      <c r="A156" s="197"/>
      <c r="B156" s="16"/>
      <c r="C156" s="17"/>
      <c r="D156" s="17"/>
      <c r="E156" s="16"/>
      <c r="F156" s="17"/>
      <c r="G156" s="17"/>
      <c r="H156" s="16"/>
      <c r="I156" s="13"/>
      <c r="J156" s="43"/>
      <c r="K156" s="58"/>
      <c r="L156" s="58">
        <v>30</v>
      </c>
      <c r="M156" s="58"/>
      <c r="N156" s="58"/>
      <c r="O156" s="58"/>
      <c r="P156" s="58"/>
      <c r="Q156" s="74"/>
      <c r="R156" s="17"/>
      <c r="S156" s="15"/>
      <c r="T156" s="17"/>
      <c r="U156" s="84"/>
    </row>
    <row r="157" spans="1:21" ht="12.75" customHeight="1">
      <c r="A157" s="197" t="s">
        <v>116</v>
      </c>
      <c r="B157" s="16" t="s">
        <v>55</v>
      </c>
      <c r="C157" s="17">
        <f>D157/36</f>
        <v>5</v>
      </c>
      <c r="D157" s="17">
        <f>SUM(E157:I157)</f>
        <v>180</v>
      </c>
      <c r="E157" s="16">
        <f>SUM(J156:Q156)</f>
        <v>30</v>
      </c>
      <c r="F157" s="17">
        <f>SUM(J157:Q157)</f>
        <v>36</v>
      </c>
      <c r="G157" s="17">
        <f>SUM(J158:Q158)</f>
        <v>26</v>
      </c>
      <c r="H157" s="16">
        <f>SUM(J159:Q159)</f>
        <v>3</v>
      </c>
      <c r="I157" s="13">
        <f>SUM(J160:Q160)</f>
        <v>85</v>
      </c>
      <c r="J157" s="20"/>
      <c r="K157" s="22"/>
      <c r="L157" s="22">
        <v>36</v>
      </c>
      <c r="M157" s="22"/>
      <c r="N157" s="22"/>
      <c r="O157" s="22"/>
      <c r="P157" s="22"/>
      <c r="Q157" s="75"/>
      <c r="R157" s="17"/>
      <c r="S157" s="15"/>
      <c r="T157" s="176"/>
      <c r="U157" s="177"/>
    </row>
    <row r="158" spans="1:22" ht="12.75" customHeight="1">
      <c r="A158" s="197"/>
      <c r="B158" s="16"/>
      <c r="C158" s="17"/>
      <c r="D158" s="17"/>
      <c r="E158" s="16"/>
      <c r="F158" s="17"/>
      <c r="G158" s="17"/>
      <c r="H158" s="16"/>
      <c r="I158" s="13"/>
      <c r="J158" s="20"/>
      <c r="K158" s="22"/>
      <c r="L158" s="22">
        <v>26</v>
      </c>
      <c r="M158" s="22"/>
      <c r="N158" s="22"/>
      <c r="O158" s="22"/>
      <c r="P158" s="22"/>
      <c r="Q158" s="75"/>
      <c r="R158" s="17">
        <v>4</v>
      </c>
      <c r="S158" s="15"/>
      <c r="T158" s="17">
        <v>3</v>
      </c>
      <c r="U158" s="84" t="s">
        <v>53</v>
      </c>
      <c r="V158" s="1" t="s">
        <v>371</v>
      </c>
    </row>
    <row r="159" spans="1:21" ht="12.75" customHeight="1">
      <c r="A159" s="197"/>
      <c r="B159" s="16"/>
      <c r="C159" s="17"/>
      <c r="D159" s="17"/>
      <c r="E159" s="16"/>
      <c r="F159" s="17"/>
      <c r="G159" s="17"/>
      <c r="H159" s="16"/>
      <c r="I159" s="13"/>
      <c r="J159" s="47"/>
      <c r="K159" s="48"/>
      <c r="L159" s="48">
        <v>3</v>
      </c>
      <c r="M159" s="48"/>
      <c r="N159" s="48"/>
      <c r="O159" s="48"/>
      <c r="P159" s="48"/>
      <c r="Q159" s="75"/>
      <c r="R159" s="17" t="s">
        <v>222</v>
      </c>
      <c r="S159" s="15"/>
      <c r="T159" s="17"/>
      <c r="U159" s="84"/>
    </row>
    <row r="160" spans="1:21" ht="12.75" customHeight="1" thickBot="1">
      <c r="A160" s="234"/>
      <c r="B160" s="27"/>
      <c r="C160" s="25"/>
      <c r="D160" s="25"/>
      <c r="E160" s="27"/>
      <c r="F160" s="25"/>
      <c r="G160" s="25"/>
      <c r="H160" s="27"/>
      <c r="I160" s="24"/>
      <c r="J160" s="28"/>
      <c r="K160" s="29"/>
      <c r="L160" s="29">
        <v>85</v>
      </c>
      <c r="M160" s="29"/>
      <c r="N160" s="29"/>
      <c r="O160" s="29"/>
      <c r="P160" s="29"/>
      <c r="Q160" s="27"/>
      <c r="R160" s="17"/>
      <c r="S160" s="26"/>
      <c r="T160" s="25"/>
      <c r="U160" s="171"/>
    </row>
    <row r="161" spans="1:21" ht="12.75" customHeight="1">
      <c r="A161" s="233"/>
      <c r="B161" s="32"/>
      <c r="C161" s="14"/>
      <c r="D161" s="14"/>
      <c r="E161" s="32"/>
      <c r="F161" s="14"/>
      <c r="G161" s="14"/>
      <c r="H161" s="32"/>
      <c r="I161" s="12"/>
      <c r="J161" s="33"/>
      <c r="K161" s="34"/>
      <c r="L161" s="34"/>
      <c r="M161" s="34">
        <v>30</v>
      </c>
      <c r="N161" s="34"/>
      <c r="O161" s="34"/>
      <c r="P161" s="34"/>
      <c r="Q161" s="45"/>
      <c r="R161" s="14"/>
      <c r="S161" s="36"/>
      <c r="T161" s="12"/>
      <c r="U161" s="46"/>
    </row>
    <row r="162" spans="1:21" ht="12.75" customHeight="1">
      <c r="A162" s="197" t="s">
        <v>117</v>
      </c>
      <c r="B162" s="16" t="s">
        <v>57</v>
      </c>
      <c r="C162" s="17">
        <f>D162/36</f>
        <v>5</v>
      </c>
      <c r="D162" s="17">
        <f>SUM(E162:I162)</f>
        <v>180</v>
      </c>
      <c r="E162" s="16">
        <f>SUM(J161:Q161)</f>
        <v>30</v>
      </c>
      <c r="F162" s="17">
        <f>SUM(J162:Q162)</f>
        <v>36</v>
      </c>
      <c r="G162" s="17">
        <f>SUM(J163:Q163)</f>
        <v>26</v>
      </c>
      <c r="H162" s="16">
        <f>SUM(J164:Q164)</f>
        <v>3</v>
      </c>
      <c r="I162" s="13">
        <f>SUM(J165:Q165)</f>
        <v>85</v>
      </c>
      <c r="J162" s="20"/>
      <c r="K162" s="22"/>
      <c r="L162" s="22"/>
      <c r="M162" s="22">
        <v>36</v>
      </c>
      <c r="N162" s="22"/>
      <c r="O162" s="22"/>
      <c r="P162" s="22"/>
      <c r="Q162" s="75"/>
      <c r="R162" s="17"/>
      <c r="S162" s="15"/>
      <c r="T162" s="178"/>
      <c r="U162" s="177"/>
    </row>
    <row r="163" spans="1:22" ht="12.75" customHeight="1">
      <c r="A163" s="197"/>
      <c r="B163" s="16"/>
      <c r="C163" s="17"/>
      <c r="D163" s="17"/>
      <c r="E163" s="16"/>
      <c r="F163" s="17"/>
      <c r="G163" s="17"/>
      <c r="H163" s="16"/>
      <c r="I163" s="13"/>
      <c r="J163" s="20"/>
      <c r="K163" s="22"/>
      <c r="L163" s="22"/>
      <c r="M163" s="22">
        <v>26</v>
      </c>
      <c r="N163" s="22"/>
      <c r="O163" s="22"/>
      <c r="P163" s="22"/>
      <c r="Q163" s="75"/>
      <c r="R163" s="17"/>
      <c r="S163" s="15"/>
      <c r="T163" s="13">
        <v>4</v>
      </c>
      <c r="U163" s="84" t="s">
        <v>53</v>
      </c>
      <c r="V163" s="1" t="s">
        <v>371</v>
      </c>
    </row>
    <row r="164" spans="1:21" ht="12.75" customHeight="1">
      <c r="A164" s="197"/>
      <c r="B164" s="16"/>
      <c r="C164" s="17"/>
      <c r="D164" s="17"/>
      <c r="E164" s="16"/>
      <c r="F164" s="17"/>
      <c r="G164" s="17"/>
      <c r="H164" s="16"/>
      <c r="I164" s="13"/>
      <c r="J164" s="47"/>
      <c r="K164" s="48"/>
      <c r="L164" s="48"/>
      <c r="M164" s="48">
        <v>3</v>
      </c>
      <c r="N164" s="48"/>
      <c r="O164" s="48"/>
      <c r="P164" s="48"/>
      <c r="Q164" s="75"/>
      <c r="R164" s="17"/>
      <c r="S164" s="15"/>
      <c r="T164" s="13"/>
      <c r="U164" s="84"/>
    </row>
    <row r="165" spans="1:21" ht="12.75" customHeight="1" thickBot="1">
      <c r="A165" s="234"/>
      <c r="B165" s="27"/>
      <c r="C165" s="25"/>
      <c r="D165" s="25"/>
      <c r="E165" s="27"/>
      <c r="F165" s="25"/>
      <c r="G165" s="25"/>
      <c r="H165" s="27"/>
      <c r="I165" s="24"/>
      <c r="J165" s="28"/>
      <c r="K165" s="29"/>
      <c r="L165" s="29"/>
      <c r="M165" s="29">
        <v>85</v>
      </c>
      <c r="N165" s="29"/>
      <c r="O165" s="29"/>
      <c r="P165" s="29"/>
      <c r="Q165" s="27"/>
      <c r="R165" s="25"/>
      <c r="S165" s="26"/>
      <c r="T165" s="24"/>
      <c r="U165" s="171"/>
    </row>
    <row r="166" spans="1:21" ht="12.75" customHeight="1">
      <c r="A166" s="197"/>
      <c r="B166" s="16" t="s">
        <v>102</v>
      </c>
      <c r="C166" s="17"/>
      <c r="D166" s="17"/>
      <c r="E166" s="16"/>
      <c r="F166" s="17"/>
      <c r="G166" s="17"/>
      <c r="H166" s="16"/>
      <c r="I166" s="13"/>
      <c r="J166" s="33"/>
      <c r="K166" s="34"/>
      <c r="L166" s="34"/>
      <c r="M166" s="34"/>
      <c r="N166" s="34">
        <v>30</v>
      </c>
      <c r="O166" s="34"/>
      <c r="P166" s="34"/>
      <c r="Q166" s="35"/>
      <c r="R166" s="17"/>
      <c r="S166" s="17"/>
      <c r="T166" s="13"/>
      <c r="U166" s="84"/>
    </row>
    <row r="167" spans="1:21" ht="12.75" customHeight="1">
      <c r="A167" s="197" t="s">
        <v>188</v>
      </c>
      <c r="B167" s="16" t="s">
        <v>99</v>
      </c>
      <c r="C167" s="17">
        <f>D167/36</f>
        <v>5</v>
      </c>
      <c r="D167" s="17">
        <f>SUM(E167:I167)</f>
        <v>180</v>
      </c>
      <c r="E167" s="16">
        <f>SUM(J166:Q166)</f>
        <v>30</v>
      </c>
      <c r="F167" s="17">
        <f>SUM(J167:Q167)</f>
        <v>36</v>
      </c>
      <c r="G167" s="17">
        <f>SUM(J168:Q168)</f>
        <v>26</v>
      </c>
      <c r="H167" s="16">
        <f>SUM(J169:Q169)</f>
        <v>3</v>
      </c>
      <c r="I167" s="13">
        <f>SUM(J170:Q170)</f>
        <v>85</v>
      </c>
      <c r="J167" s="20"/>
      <c r="K167" s="22"/>
      <c r="L167" s="22"/>
      <c r="M167" s="22"/>
      <c r="N167" s="22">
        <v>36</v>
      </c>
      <c r="O167" s="22"/>
      <c r="P167" s="22"/>
      <c r="Q167" s="23"/>
      <c r="R167" s="17"/>
      <c r="S167" s="17"/>
      <c r="T167" s="13" t="s">
        <v>222</v>
      </c>
      <c r="U167" s="177"/>
    </row>
    <row r="168" spans="1:22" ht="12.75" customHeight="1">
      <c r="A168" s="197"/>
      <c r="B168" s="16" t="s">
        <v>59</v>
      </c>
      <c r="C168" s="17"/>
      <c r="D168" s="17"/>
      <c r="E168" s="16"/>
      <c r="F168" s="17"/>
      <c r="G168" s="17"/>
      <c r="H168" s="16"/>
      <c r="I168" s="13"/>
      <c r="J168" s="20"/>
      <c r="K168" s="22"/>
      <c r="L168" s="22"/>
      <c r="M168" s="22"/>
      <c r="N168" s="22">
        <v>26</v>
      </c>
      <c r="O168" s="22"/>
      <c r="P168" s="22"/>
      <c r="Q168" s="23"/>
      <c r="R168" s="17"/>
      <c r="S168" s="17"/>
      <c r="T168" s="13">
        <v>5</v>
      </c>
      <c r="U168" s="84" t="s">
        <v>53</v>
      </c>
      <c r="V168" s="1" t="s">
        <v>371</v>
      </c>
    </row>
    <row r="169" spans="1:21" ht="12.75" customHeight="1">
      <c r="A169" s="197"/>
      <c r="B169" s="16" t="s">
        <v>60</v>
      </c>
      <c r="C169" s="17"/>
      <c r="D169" s="17"/>
      <c r="E169" s="16"/>
      <c r="F169" s="17"/>
      <c r="G169" s="17"/>
      <c r="H169" s="16"/>
      <c r="I169" s="13"/>
      <c r="J169" s="20"/>
      <c r="K169" s="22"/>
      <c r="L169" s="22"/>
      <c r="M169" s="22"/>
      <c r="N169" s="22">
        <v>3</v>
      </c>
      <c r="O169" s="22"/>
      <c r="P169" s="22"/>
      <c r="Q169" s="23"/>
      <c r="R169" s="17"/>
      <c r="S169" s="17"/>
      <c r="T169" s="13"/>
      <c r="U169" s="84"/>
    </row>
    <row r="170" spans="1:21" ht="12.75" customHeight="1" thickBot="1">
      <c r="A170" s="197"/>
      <c r="B170" s="16"/>
      <c r="C170" s="17"/>
      <c r="D170" s="17"/>
      <c r="E170" s="16"/>
      <c r="F170" s="17"/>
      <c r="G170" s="17"/>
      <c r="H170" s="16"/>
      <c r="I170" s="13"/>
      <c r="J170" s="40"/>
      <c r="K170" s="41"/>
      <c r="L170" s="41"/>
      <c r="M170" s="41"/>
      <c r="N170" s="41">
        <v>85</v>
      </c>
      <c r="O170" s="41"/>
      <c r="P170" s="41"/>
      <c r="Q170" s="15"/>
      <c r="R170" s="17"/>
      <c r="S170" s="17"/>
      <c r="T170" s="13"/>
      <c r="U170" s="84"/>
    </row>
    <row r="171" spans="1:21" ht="12.75" customHeight="1">
      <c r="A171" s="233"/>
      <c r="B171" s="32"/>
      <c r="C171" s="14"/>
      <c r="D171" s="14"/>
      <c r="E171" s="32"/>
      <c r="F171" s="14"/>
      <c r="G171" s="14"/>
      <c r="H171" s="32"/>
      <c r="I171" s="12"/>
      <c r="J171" s="33">
        <v>30</v>
      </c>
      <c r="K171" s="34">
        <v>30</v>
      </c>
      <c r="L171" s="34"/>
      <c r="M171" s="34"/>
      <c r="N171" s="34"/>
      <c r="O171" s="34"/>
      <c r="P171" s="34"/>
      <c r="Q171" s="39"/>
      <c r="R171" s="14"/>
      <c r="S171" s="14"/>
      <c r="T171" s="12"/>
      <c r="U171" s="46"/>
    </row>
    <row r="172" spans="1:21" ht="12.75" customHeight="1">
      <c r="A172" s="197" t="s">
        <v>189</v>
      </c>
      <c r="B172" s="16" t="s">
        <v>105</v>
      </c>
      <c r="C172" s="17">
        <f>D172/36</f>
        <v>6</v>
      </c>
      <c r="D172" s="17">
        <f>SUM(E172:I172)</f>
        <v>216</v>
      </c>
      <c r="E172" s="16">
        <f>SUM(J171:Q171)</f>
        <v>60</v>
      </c>
      <c r="F172" s="17">
        <f>SUM(J172:Q172)</f>
        <v>68</v>
      </c>
      <c r="G172" s="17">
        <f>SUM(J173:Q173)</f>
        <v>40</v>
      </c>
      <c r="H172" s="16">
        <f>SUM(J174:Q174)</f>
        <v>3</v>
      </c>
      <c r="I172" s="13">
        <f>SUM(J175:Q175)</f>
        <v>45</v>
      </c>
      <c r="J172" s="20">
        <v>34</v>
      </c>
      <c r="K172" s="22">
        <v>34</v>
      </c>
      <c r="L172" s="22"/>
      <c r="M172" s="22"/>
      <c r="N172" s="22"/>
      <c r="O172" s="22"/>
      <c r="P172" s="22"/>
      <c r="Q172" s="38"/>
      <c r="R172" s="17"/>
      <c r="S172" s="17" t="s">
        <v>222</v>
      </c>
      <c r="T172" s="13" t="s">
        <v>222</v>
      </c>
      <c r="U172" s="177"/>
    </row>
    <row r="173" spans="1:22" ht="12.75" customHeight="1">
      <c r="A173" s="197"/>
      <c r="B173" s="16" t="s">
        <v>104</v>
      </c>
      <c r="C173" s="17"/>
      <c r="D173" s="17"/>
      <c r="E173" s="16"/>
      <c r="F173" s="17"/>
      <c r="G173" s="17"/>
      <c r="H173" s="16"/>
      <c r="I173" s="13"/>
      <c r="J173" s="20">
        <v>20</v>
      </c>
      <c r="K173" s="22">
        <v>20</v>
      </c>
      <c r="L173" s="22"/>
      <c r="M173" s="22"/>
      <c r="N173" s="22"/>
      <c r="O173" s="22"/>
      <c r="P173" s="22"/>
      <c r="Q173" s="38"/>
      <c r="R173" s="17"/>
      <c r="S173" s="17">
        <v>1</v>
      </c>
      <c r="T173" s="13">
        <v>2</v>
      </c>
      <c r="U173" s="84" t="s">
        <v>64</v>
      </c>
      <c r="V173" s="1" t="s">
        <v>371</v>
      </c>
    </row>
    <row r="174" spans="1:21" ht="12.75" customHeight="1">
      <c r="A174" s="197"/>
      <c r="B174" s="16" t="s">
        <v>63</v>
      </c>
      <c r="C174" s="17"/>
      <c r="D174" s="17"/>
      <c r="E174" s="16"/>
      <c r="F174" s="17"/>
      <c r="G174" s="17"/>
      <c r="H174" s="16"/>
      <c r="I174" s="13"/>
      <c r="J174" s="47"/>
      <c r="K174" s="48">
        <v>3</v>
      </c>
      <c r="L174" s="48"/>
      <c r="M174" s="48"/>
      <c r="N174" s="48"/>
      <c r="O174" s="48"/>
      <c r="P174" s="48"/>
      <c r="Q174" s="38"/>
      <c r="R174" s="17"/>
      <c r="S174" s="17"/>
      <c r="T174" s="13"/>
      <c r="U174" s="84"/>
    </row>
    <row r="175" spans="1:21" ht="12.75" customHeight="1" thickBot="1">
      <c r="A175" s="234"/>
      <c r="B175" s="27"/>
      <c r="C175" s="25"/>
      <c r="D175" s="25"/>
      <c r="E175" s="27"/>
      <c r="F175" s="25"/>
      <c r="G175" s="25"/>
      <c r="H175" s="27"/>
      <c r="I175" s="24"/>
      <c r="J175" s="28">
        <v>24</v>
      </c>
      <c r="K175" s="29">
        <v>21</v>
      </c>
      <c r="L175" s="29"/>
      <c r="M175" s="29"/>
      <c r="N175" s="29"/>
      <c r="O175" s="29"/>
      <c r="P175" s="29"/>
      <c r="Q175" s="26"/>
      <c r="R175" s="25"/>
      <c r="S175" s="25"/>
      <c r="T175" s="24"/>
      <c r="U175" s="171"/>
    </row>
    <row r="176" spans="1:21" ht="12.75" customHeight="1">
      <c r="A176" s="233"/>
      <c r="B176" s="32" t="s">
        <v>66</v>
      </c>
      <c r="C176" s="14"/>
      <c r="D176" s="14"/>
      <c r="E176" s="32"/>
      <c r="F176" s="14"/>
      <c r="G176" s="14"/>
      <c r="H176" s="32"/>
      <c r="I176" s="12"/>
      <c r="J176" s="33"/>
      <c r="K176" s="34"/>
      <c r="L176" s="34">
        <v>30</v>
      </c>
      <c r="M176" s="34"/>
      <c r="N176" s="34"/>
      <c r="O176" s="34"/>
      <c r="P176" s="34"/>
      <c r="Q176" s="39"/>
      <c r="R176" s="14"/>
      <c r="S176" s="14"/>
      <c r="T176" s="12"/>
      <c r="U176" s="46"/>
    </row>
    <row r="177" spans="1:21" ht="12.75" customHeight="1">
      <c r="A177" s="197" t="s">
        <v>190</v>
      </c>
      <c r="B177" s="16" t="s">
        <v>67</v>
      </c>
      <c r="C177" s="17">
        <f>D177/36</f>
        <v>5</v>
      </c>
      <c r="D177" s="17">
        <f>SUM(E177:I177)</f>
        <v>180</v>
      </c>
      <c r="E177" s="16">
        <f>SUM(J176:Q176)</f>
        <v>30</v>
      </c>
      <c r="F177" s="17">
        <f>SUM(J177:Q177)</f>
        <v>36</v>
      </c>
      <c r="G177" s="17">
        <f>SUM(J178:Q178)</f>
        <v>26</v>
      </c>
      <c r="H177" s="16">
        <f>SUM(J179:Q179)</f>
        <v>3</v>
      </c>
      <c r="I177" s="13">
        <f>SUM(J180:Q180)</f>
        <v>85</v>
      </c>
      <c r="J177" s="20"/>
      <c r="K177" s="22"/>
      <c r="L177" s="22">
        <v>36</v>
      </c>
      <c r="M177" s="22"/>
      <c r="N177" s="22"/>
      <c r="O177" s="22"/>
      <c r="P177" s="22"/>
      <c r="Q177" s="38"/>
      <c r="R177" s="17"/>
      <c r="S177" s="17"/>
      <c r="U177" s="177"/>
    </row>
    <row r="178" spans="1:22" ht="12.75" customHeight="1">
      <c r="A178" s="197"/>
      <c r="B178" s="16" t="s">
        <v>68</v>
      </c>
      <c r="C178" s="17"/>
      <c r="D178" s="17"/>
      <c r="E178" s="16"/>
      <c r="F178" s="17"/>
      <c r="G178" s="17"/>
      <c r="H178" s="16"/>
      <c r="I178" s="13"/>
      <c r="J178" s="20"/>
      <c r="K178" s="22"/>
      <c r="L178" s="22">
        <v>26</v>
      </c>
      <c r="M178" s="22"/>
      <c r="N178" s="22"/>
      <c r="O178" s="22"/>
      <c r="P178" s="22"/>
      <c r="Q178" s="38"/>
      <c r="R178" s="17"/>
      <c r="S178" s="17"/>
      <c r="T178" s="13">
        <v>3</v>
      </c>
      <c r="U178" s="84" t="s">
        <v>64</v>
      </c>
      <c r="V178" s="1" t="s">
        <v>371</v>
      </c>
    </row>
    <row r="179" spans="1:21" ht="12.75" customHeight="1">
      <c r="A179" s="197"/>
      <c r="B179" s="16" t="s">
        <v>69</v>
      </c>
      <c r="C179" s="17"/>
      <c r="D179" s="17"/>
      <c r="E179" s="16"/>
      <c r="F179" s="17"/>
      <c r="G179" s="17"/>
      <c r="H179" s="16"/>
      <c r="I179" s="13"/>
      <c r="J179" s="20"/>
      <c r="K179" s="22"/>
      <c r="L179" s="22">
        <v>3</v>
      </c>
      <c r="M179" s="22"/>
      <c r="N179" s="22"/>
      <c r="O179" s="22"/>
      <c r="P179" s="22"/>
      <c r="Q179" s="38"/>
      <c r="R179" s="17"/>
      <c r="S179" s="17"/>
      <c r="T179" s="13"/>
      <c r="U179" s="84"/>
    </row>
    <row r="180" spans="1:21" ht="12.75" customHeight="1" thickBot="1">
      <c r="A180" s="197"/>
      <c r="B180" s="16"/>
      <c r="C180" s="17"/>
      <c r="D180" s="17"/>
      <c r="E180" s="16"/>
      <c r="F180" s="17"/>
      <c r="G180" s="17"/>
      <c r="H180" s="16"/>
      <c r="I180" s="13"/>
      <c r="J180" s="20"/>
      <c r="K180" s="22"/>
      <c r="L180" s="22">
        <v>85</v>
      </c>
      <c r="M180" s="22"/>
      <c r="N180" s="22"/>
      <c r="O180" s="22"/>
      <c r="P180" s="22"/>
      <c r="Q180" s="38"/>
      <c r="R180" s="17"/>
      <c r="S180" s="17"/>
      <c r="T180" s="13"/>
      <c r="U180" s="84"/>
    </row>
    <row r="181" spans="1:21" ht="12.75" customHeight="1">
      <c r="A181" s="233"/>
      <c r="B181" s="32"/>
      <c r="C181" s="14"/>
      <c r="D181" s="14"/>
      <c r="E181" s="32"/>
      <c r="F181" s="14"/>
      <c r="G181" s="14"/>
      <c r="H181" s="32"/>
      <c r="I181" s="12"/>
      <c r="J181" s="33"/>
      <c r="K181" s="34"/>
      <c r="L181" s="34"/>
      <c r="M181" s="34">
        <v>30</v>
      </c>
      <c r="N181" s="34"/>
      <c r="O181" s="34"/>
      <c r="P181" s="34"/>
      <c r="Q181" s="35"/>
      <c r="R181" s="36"/>
      <c r="S181" s="14"/>
      <c r="T181" s="12"/>
      <c r="U181" s="46"/>
    </row>
    <row r="182" spans="1:21" ht="12.75" customHeight="1">
      <c r="A182" s="197" t="s">
        <v>191</v>
      </c>
      <c r="B182" s="16" t="s">
        <v>71</v>
      </c>
      <c r="C182" s="17">
        <f>D182/36</f>
        <v>5</v>
      </c>
      <c r="D182" s="17">
        <f>SUM(E182:I182)</f>
        <v>180</v>
      </c>
      <c r="E182" s="16">
        <f>SUM(J181:Q181)</f>
        <v>30</v>
      </c>
      <c r="F182" s="17">
        <f>SUM(J182:Q182)</f>
        <v>36</v>
      </c>
      <c r="G182" s="17">
        <f>SUM(J183:Q183)</f>
        <v>26</v>
      </c>
      <c r="H182" s="16">
        <f>SUM(J184:Q184)</f>
        <v>3</v>
      </c>
      <c r="I182" s="13">
        <f>SUM(J185:Q185)</f>
        <v>85</v>
      </c>
      <c r="J182" s="20"/>
      <c r="K182" s="21"/>
      <c r="L182" s="22"/>
      <c r="M182" s="22">
        <v>36</v>
      </c>
      <c r="N182" s="22"/>
      <c r="O182" s="22"/>
      <c r="P182" s="22"/>
      <c r="Q182" s="23"/>
      <c r="R182" s="15"/>
      <c r="S182" s="17"/>
      <c r="T182" s="13" t="s">
        <v>222</v>
      </c>
      <c r="U182" s="177"/>
    </row>
    <row r="183" spans="1:22" ht="12.75" customHeight="1">
      <c r="A183" s="197"/>
      <c r="B183" s="244" t="s">
        <v>72</v>
      </c>
      <c r="C183" s="18"/>
      <c r="D183" s="17"/>
      <c r="E183" s="16"/>
      <c r="F183" s="17"/>
      <c r="G183" s="17"/>
      <c r="H183" s="16"/>
      <c r="I183" s="13"/>
      <c r="J183" s="20"/>
      <c r="K183" s="22"/>
      <c r="L183" s="22"/>
      <c r="M183" s="22">
        <v>26</v>
      </c>
      <c r="N183" s="22"/>
      <c r="O183" s="22"/>
      <c r="P183" s="22"/>
      <c r="Q183" s="23"/>
      <c r="R183" s="15"/>
      <c r="S183" s="17"/>
      <c r="T183" s="13">
        <v>4</v>
      </c>
      <c r="U183" s="84" t="s">
        <v>64</v>
      </c>
      <c r="V183" s="1" t="s">
        <v>371</v>
      </c>
    </row>
    <row r="184" spans="1:21" ht="12.75" customHeight="1">
      <c r="A184" s="197"/>
      <c r="B184" s="244" t="s">
        <v>73</v>
      </c>
      <c r="C184" s="18"/>
      <c r="D184" s="17"/>
      <c r="E184" s="16"/>
      <c r="F184" s="17"/>
      <c r="G184" s="17"/>
      <c r="H184" s="16"/>
      <c r="I184" s="13"/>
      <c r="J184" s="47"/>
      <c r="K184" s="48"/>
      <c r="L184" s="48"/>
      <c r="M184" s="22">
        <v>3</v>
      </c>
      <c r="N184" s="48"/>
      <c r="O184" s="48"/>
      <c r="P184" s="48"/>
      <c r="Q184" s="49"/>
      <c r="R184" s="15"/>
      <c r="S184" s="17"/>
      <c r="T184" s="13"/>
      <c r="U184" s="84"/>
    </row>
    <row r="185" spans="1:21" ht="12.75" customHeight="1" thickBot="1">
      <c r="A185" s="234"/>
      <c r="B185" s="27"/>
      <c r="C185" s="25"/>
      <c r="D185" s="25"/>
      <c r="E185" s="27"/>
      <c r="F185" s="25"/>
      <c r="G185" s="25"/>
      <c r="H185" s="27"/>
      <c r="I185" s="24"/>
      <c r="J185" s="28"/>
      <c r="K185" s="29"/>
      <c r="L185" s="29"/>
      <c r="M185" s="22">
        <v>85</v>
      </c>
      <c r="N185" s="29"/>
      <c r="O185" s="29"/>
      <c r="P185" s="29"/>
      <c r="Q185" s="30"/>
      <c r="R185" s="26"/>
      <c r="S185" s="25"/>
      <c r="T185" s="24"/>
      <c r="U185" s="171"/>
    </row>
    <row r="186" spans="1:21" ht="12.75" customHeight="1">
      <c r="A186" s="233"/>
      <c r="B186" s="32"/>
      <c r="C186" s="14"/>
      <c r="D186" s="14"/>
      <c r="E186" s="32"/>
      <c r="F186" s="14"/>
      <c r="G186" s="14"/>
      <c r="H186" s="32"/>
      <c r="I186" s="12"/>
      <c r="J186" s="33">
        <v>10</v>
      </c>
      <c r="K186" s="34">
        <v>10</v>
      </c>
      <c r="L186" s="34"/>
      <c r="M186" s="34"/>
      <c r="N186" s="34"/>
      <c r="O186" s="34"/>
      <c r="P186" s="34"/>
      <c r="Q186" s="35"/>
      <c r="R186" s="36"/>
      <c r="S186" s="14"/>
      <c r="T186" s="12"/>
      <c r="U186" s="46"/>
    </row>
    <row r="187" spans="1:21" ht="12.75" customHeight="1">
      <c r="A187" s="197" t="s">
        <v>192</v>
      </c>
      <c r="B187" s="244" t="s">
        <v>125</v>
      </c>
      <c r="C187" s="17">
        <f>D187/36</f>
        <v>7</v>
      </c>
      <c r="D187" s="17">
        <f>SUM(E187:I187)</f>
        <v>252</v>
      </c>
      <c r="E187" s="16">
        <f>SUM(J186:Q186)</f>
        <v>20</v>
      </c>
      <c r="F187" s="17">
        <f>SUM(J187:Q187)</f>
        <v>70</v>
      </c>
      <c r="G187" s="17">
        <f>SUM(J188:Q188)</f>
        <v>52</v>
      </c>
      <c r="H187" s="16">
        <f>SUM(J189:Q189)</f>
        <v>3</v>
      </c>
      <c r="I187" s="13">
        <f>SUM(J190:Q190)</f>
        <v>107</v>
      </c>
      <c r="J187" s="20">
        <v>40</v>
      </c>
      <c r="K187" s="22">
        <v>30</v>
      </c>
      <c r="L187" s="22"/>
      <c r="M187" s="22"/>
      <c r="N187" s="22"/>
      <c r="O187" s="22"/>
      <c r="P187" s="22"/>
      <c r="Q187" s="38"/>
      <c r="R187" s="15"/>
      <c r="S187" s="17" t="s">
        <v>222</v>
      </c>
      <c r="T187" s="13" t="s">
        <v>222</v>
      </c>
      <c r="U187" s="84" t="s">
        <v>222</v>
      </c>
    </row>
    <row r="188" spans="1:22" ht="12.75" customHeight="1">
      <c r="A188" s="197"/>
      <c r="B188" s="244" t="s">
        <v>359</v>
      </c>
      <c r="C188" s="18"/>
      <c r="D188" s="17"/>
      <c r="E188" s="16"/>
      <c r="F188" s="17"/>
      <c r="G188" s="17"/>
      <c r="H188" s="16"/>
      <c r="I188" s="13"/>
      <c r="J188" s="20">
        <v>26</v>
      </c>
      <c r="K188" s="22">
        <v>26</v>
      </c>
      <c r="L188" s="22"/>
      <c r="M188" s="22"/>
      <c r="N188" s="22"/>
      <c r="O188" s="22"/>
      <c r="P188" s="22"/>
      <c r="Q188" s="38"/>
      <c r="R188" s="15"/>
      <c r="S188" s="17">
        <v>2</v>
      </c>
      <c r="T188" s="13">
        <v>1</v>
      </c>
      <c r="U188" s="84" t="s">
        <v>74</v>
      </c>
      <c r="V188" s="1" t="s">
        <v>371</v>
      </c>
    </row>
    <row r="189" spans="1:21" ht="12.75" customHeight="1">
      <c r="A189" s="197"/>
      <c r="B189" s="244"/>
      <c r="C189" s="18"/>
      <c r="D189" s="17"/>
      <c r="E189" s="16"/>
      <c r="F189" s="17"/>
      <c r="G189" s="17"/>
      <c r="H189" s="16"/>
      <c r="I189" s="13"/>
      <c r="J189" s="20">
        <v>3</v>
      </c>
      <c r="K189" s="22"/>
      <c r="L189" s="22"/>
      <c r="M189" s="22"/>
      <c r="N189" s="22"/>
      <c r="O189" s="22"/>
      <c r="P189" s="22"/>
      <c r="Q189" s="38"/>
      <c r="R189" s="15"/>
      <c r="S189" s="17"/>
      <c r="T189" s="13"/>
      <c r="U189" s="84"/>
    </row>
    <row r="190" spans="1:21" ht="12.75" customHeight="1" thickBot="1">
      <c r="A190" s="234"/>
      <c r="B190" s="27"/>
      <c r="C190" s="25"/>
      <c r="D190" s="25"/>
      <c r="E190" s="27"/>
      <c r="F190" s="25"/>
      <c r="G190" s="25"/>
      <c r="H190" s="27"/>
      <c r="I190" s="24"/>
      <c r="J190" s="28">
        <v>47</v>
      </c>
      <c r="K190" s="29">
        <v>60</v>
      </c>
      <c r="L190" s="29"/>
      <c r="M190" s="29"/>
      <c r="N190" s="29"/>
      <c r="O190" s="29"/>
      <c r="P190" s="29"/>
      <c r="Q190" s="26"/>
      <c r="R190" s="26"/>
      <c r="S190" s="25"/>
      <c r="T190" s="24"/>
      <c r="U190" s="171"/>
    </row>
    <row r="191" spans="1:21" ht="12.75" customHeight="1">
      <c r="A191" s="233"/>
      <c r="B191" s="32"/>
      <c r="C191" s="14"/>
      <c r="D191" s="14"/>
      <c r="E191" s="32"/>
      <c r="F191" s="14"/>
      <c r="G191" s="14"/>
      <c r="H191" s="32"/>
      <c r="I191" s="12"/>
      <c r="J191" s="33"/>
      <c r="K191" s="34"/>
      <c r="L191" s="34"/>
      <c r="M191" s="34"/>
      <c r="N191" s="34">
        <v>30</v>
      </c>
      <c r="O191" s="34"/>
      <c r="P191" s="34"/>
      <c r="Q191" s="39"/>
      <c r="R191" s="14"/>
      <c r="S191" s="14"/>
      <c r="T191" s="12"/>
      <c r="U191" s="46"/>
    </row>
    <row r="192" spans="1:21" ht="12.75" customHeight="1">
      <c r="A192" s="197" t="s">
        <v>193</v>
      </c>
      <c r="B192" s="244" t="s">
        <v>75</v>
      </c>
      <c r="C192" s="17">
        <f>D192/36</f>
        <v>5</v>
      </c>
      <c r="D192" s="17">
        <f>SUM(E192:I192)</f>
        <v>180</v>
      </c>
      <c r="E192" s="16">
        <f>SUM(J191:Q191)</f>
        <v>30</v>
      </c>
      <c r="F192" s="17">
        <f>SUM(J192:Q192)</f>
        <v>36</v>
      </c>
      <c r="G192" s="17">
        <f>SUM(J193:Q193)</f>
        <v>26</v>
      </c>
      <c r="H192" s="16">
        <f>SUM(J194:Q194)</f>
        <v>3</v>
      </c>
      <c r="I192" s="13">
        <f>SUM(J195:Q195)</f>
        <v>85</v>
      </c>
      <c r="J192" s="20"/>
      <c r="K192" s="22"/>
      <c r="L192" s="22"/>
      <c r="M192" s="22"/>
      <c r="N192" s="22">
        <v>36</v>
      </c>
      <c r="O192" s="22"/>
      <c r="P192" s="22"/>
      <c r="Q192" s="38"/>
      <c r="R192" s="17"/>
      <c r="S192" s="17"/>
      <c r="T192" s="13" t="s">
        <v>222</v>
      </c>
      <c r="U192" s="84" t="s">
        <v>222</v>
      </c>
    </row>
    <row r="193" spans="1:22" ht="12.75" customHeight="1">
      <c r="A193" s="197"/>
      <c r="B193" s="244"/>
      <c r="C193" s="18"/>
      <c r="D193" s="17"/>
      <c r="E193" s="16"/>
      <c r="F193" s="17"/>
      <c r="G193" s="17"/>
      <c r="H193" s="16"/>
      <c r="I193" s="13"/>
      <c r="J193" s="20"/>
      <c r="K193" s="22"/>
      <c r="L193" s="22"/>
      <c r="M193" s="22"/>
      <c r="N193" s="22">
        <v>26</v>
      </c>
      <c r="O193" s="22"/>
      <c r="P193" s="22"/>
      <c r="Q193" s="38"/>
      <c r="R193" s="17"/>
      <c r="S193" s="17"/>
      <c r="T193" s="13">
        <v>5</v>
      </c>
      <c r="U193" s="84" t="s">
        <v>76</v>
      </c>
      <c r="V193" s="1" t="s">
        <v>371</v>
      </c>
    </row>
    <row r="194" spans="1:21" ht="12.75" customHeight="1">
      <c r="A194" s="197"/>
      <c r="B194" s="244"/>
      <c r="C194" s="18"/>
      <c r="D194" s="17"/>
      <c r="E194" s="16"/>
      <c r="F194" s="17"/>
      <c r="G194" s="17"/>
      <c r="H194" s="16"/>
      <c r="I194" s="13"/>
      <c r="J194" s="47"/>
      <c r="K194" s="48"/>
      <c r="L194" s="22"/>
      <c r="M194" s="48"/>
      <c r="N194" s="22">
        <v>3</v>
      </c>
      <c r="O194" s="48"/>
      <c r="P194" s="48"/>
      <c r="Q194" s="38"/>
      <c r="R194" s="17"/>
      <c r="S194" s="17"/>
      <c r="T194" s="13"/>
      <c r="U194" s="84"/>
    </row>
    <row r="195" spans="1:21" ht="12.75" customHeight="1" thickBot="1">
      <c r="A195" s="234"/>
      <c r="B195" s="27"/>
      <c r="C195" s="25"/>
      <c r="D195" s="25"/>
      <c r="E195" s="27"/>
      <c r="F195" s="25"/>
      <c r="G195" s="25"/>
      <c r="H195" s="27"/>
      <c r="I195" s="24"/>
      <c r="J195" s="28"/>
      <c r="K195" s="29"/>
      <c r="L195" s="22"/>
      <c r="M195" s="29"/>
      <c r="N195" s="22">
        <v>85</v>
      </c>
      <c r="O195" s="29"/>
      <c r="P195" s="29"/>
      <c r="Q195" s="26"/>
      <c r="R195" s="25"/>
      <c r="S195" s="25"/>
      <c r="T195" s="24"/>
      <c r="U195" s="171"/>
    </row>
    <row r="196" spans="1:21" ht="12.75" customHeight="1">
      <c r="A196" s="233"/>
      <c r="B196" s="32"/>
      <c r="C196" s="14"/>
      <c r="D196" s="14"/>
      <c r="E196" s="32"/>
      <c r="F196" s="14"/>
      <c r="G196" s="14"/>
      <c r="H196" s="32"/>
      <c r="I196" s="12"/>
      <c r="J196" s="33"/>
      <c r="K196" s="34"/>
      <c r="L196" s="34">
        <v>36</v>
      </c>
      <c r="M196" s="34"/>
      <c r="N196" s="34"/>
      <c r="O196" s="34"/>
      <c r="P196" s="34"/>
      <c r="Q196" s="39"/>
      <c r="R196" s="14"/>
      <c r="S196" s="14"/>
      <c r="T196" s="12"/>
      <c r="U196" s="46"/>
    </row>
    <row r="197" spans="1:21" ht="12.75" customHeight="1">
      <c r="A197" s="235" t="s">
        <v>194</v>
      </c>
      <c r="B197" s="244" t="s">
        <v>77</v>
      </c>
      <c r="C197" s="17">
        <f>D197/36</f>
        <v>5</v>
      </c>
      <c r="D197" s="17">
        <f>SUM(E197:I197)</f>
        <v>180</v>
      </c>
      <c r="E197" s="16">
        <f>SUM(J196:Q196)</f>
        <v>36</v>
      </c>
      <c r="F197" s="17">
        <f>SUM(J197:Q197)</f>
        <v>42</v>
      </c>
      <c r="G197" s="17">
        <f>SUM(J198:Q198)</f>
        <v>26</v>
      </c>
      <c r="H197" s="16">
        <f>SUM(J199:Q199)</f>
        <v>3</v>
      </c>
      <c r="I197" s="13">
        <f>SUM(J200:Q200)</f>
        <v>73</v>
      </c>
      <c r="J197" s="20"/>
      <c r="K197" s="22"/>
      <c r="L197" s="22">
        <v>42</v>
      </c>
      <c r="M197" s="22"/>
      <c r="N197" s="22"/>
      <c r="O197" s="22"/>
      <c r="P197" s="22"/>
      <c r="Q197" s="38"/>
      <c r="R197" s="17"/>
      <c r="S197" s="17"/>
      <c r="U197" s="177"/>
    </row>
    <row r="198" spans="1:22" ht="12.75" customHeight="1">
      <c r="A198" s="197"/>
      <c r="B198" s="16" t="s">
        <v>78</v>
      </c>
      <c r="C198" s="17"/>
      <c r="D198" s="17"/>
      <c r="E198" s="16"/>
      <c r="F198" s="17"/>
      <c r="G198" s="17"/>
      <c r="H198" s="16"/>
      <c r="I198" s="13"/>
      <c r="J198" s="20"/>
      <c r="K198" s="22"/>
      <c r="L198" s="22">
        <v>26</v>
      </c>
      <c r="M198" s="22"/>
      <c r="N198" s="22"/>
      <c r="O198" s="22"/>
      <c r="P198" s="22"/>
      <c r="Q198" s="38"/>
      <c r="R198" s="17"/>
      <c r="S198" s="17"/>
      <c r="T198" s="13">
        <v>3</v>
      </c>
      <c r="U198" s="84" t="s">
        <v>79</v>
      </c>
      <c r="V198" s="1" t="s">
        <v>371</v>
      </c>
    </row>
    <row r="199" spans="1:21" ht="12.75" customHeight="1">
      <c r="A199" s="197"/>
      <c r="B199" s="16"/>
      <c r="C199" s="17"/>
      <c r="D199" s="17"/>
      <c r="E199" s="16"/>
      <c r="F199" s="17"/>
      <c r="G199" s="17"/>
      <c r="H199" s="16"/>
      <c r="I199" s="13"/>
      <c r="J199" s="47"/>
      <c r="K199" s="48"/>
      <c r="L199" s="22">
        <v>3</v>
      </c>
      <c r="M199" s="22"/>
      <c r="N199" s="48"/>
      <c r="O199" s="48"/>
      <c r="P199" s="48"/>
      <c r="Q199" s="38"/>
      <c r="R199" s="17"/>
      <c r="S199" s="17"/>
      <c r="T199" s="13"/>
      <c r="U199" s="84"/>
    </row>
    <row r="200" spans="1:21" ht="12.75" customHeight="1" thickBot="1">
      <c r="A200" s="234"/>
      <c r="B200" s="27"/>
      <c r="C200" s="25"/>
      <c r="D200" s="25"/>
      <c r="E200" s="27"/>
      <c r="F200" s="25"/>
      <c r="G200" s="25"/>
      <c r="H200" s="27"/>
      <c r="I200" s="24"/>
      <c r="J200" s="28"/>
      <c r="K200" s="29"/>
      <c r="L200" s="22">
        <v>73</v>
      </c>
      <c r="M200" s="22"/>
      <c r="N200" s="29"/>
      <c r="O200" s="29"/>
      <c r="P200" s="29"/>
      <c r="Q200" s="26"/>
      <c r="R200" s="25"/>
      <c r="S200" s="25"/>
      <c r="T200" s="24"/>
      <c r="U200" s="171"/>
    </row>
    <row r="201" spans="1:21" ht="12.75" customHeight="1">
      <c r="A201" s="233"/>
      <c r="B201" s="32"/>
      <c r="C201" s="14"/>
      <c r="D201" s="14"/>
      <c r="E201" s="32"/>
      <c r="F201" s="14"/>
      <c r="G201" s="14"/>
      <c r="H201" s="32"/>
      <c r="I201" s="12"/>
      <c r="J201" s="33"/>
      <c r="K201" s="34"/>
      <c r="L201" s="34"/>
      <c r="M201" s="34"/>
      <c r="N201" s="34"/>
      <c r="O201" s="34">
        <v>26</v>
      </c>
      <c r="P201" s="34"/>
      <c r="Q201" s="39"/>
      <c r="R201" s="14"/>
      <c r="S201" s="14"/>
      <c r="T201" s="12"/>
      <c r="U201" s="46"/>
    </row>
    <row r="202" spans="1:21" ht="12.75" customHeight="1">
      <c r="A202" s="197" t="s">
        <v>195</v>
      </c>
      <c r="B202" s="16" t="s">
        <v>80</v>
      </c>
      <c r="C202" s="17">
        <f>D202/36</f>
        <v>5</v>
      </c>
      <c r="D202" s="17">
        <f>SUM(E202:I202)</f>
        <v>180</v>
      </c>
      <c r="E202" s="16">
        <f>SUM(J201:Q201)</f>
        <v>26</v>
      </c>
      <c r="F202" s="17">
        <f>SUM(J202:Q202)</f>
        <v>26</v>
      </c>
      <c r="G202" s="17">
        <f>SUM(J203:Q203)</f>
        <v>24</v>
      </c>
      <c r="H202" s="16">
        <f>SUM(J204:Q204)</f>
        <v>3</v>
      </c>
      <c r="I202" s="13">
        <f>SUM(J205:Q205)</f>
        <v>101</v>
      </c>
      <c r="J202" s="20"/>
      <c r="K202" s="22"/>
      <c r="L202" s="22"/>
      <c r="M202" s="22"/>
      <c r="N202" s="22"/>
      <c r="O202" s="22">
        <v>26</v>
      </c>
      <c r="P202" s="22"/>
      <c r="Q202" s="38"/>
      <c r="R202" s="17"/>
      <c r="S202" s="17"/>
      <c r="U202" s="177"/>
    </row>
    <row r="203" spans="1:22" ht="12.75" customHeight="1">
      <c r="A203" s="197"/>
      <c r="B203" s="16"/>
      <c r="C203" s="17"/>
      <c r="D203" s="17"/>
      <c r="E203" s="16"/>
      <c r="F203" s="17"/>
      <c r="G203" s="17"/>
      <c r="H203" s="16"/>
      <c r="I203" s="13"/>
      <c r="J203" s="20"/>
      <c r="K203" s="22"/>
      <c r="L203" s="22"/>
      <c r="M203" s="22"/>
      <c r="N203" s="22"/>
      <c r="O203" s="22">
        <v>24</v>
      </c>
      <c r="P203" s="22"/>
      <c r="Q203" s="38"/>
      <c r="R203" s="17"/>
      <c r="S203" s="17"/>
      <c r="T203" s="13">
        <v>6</v>
      </c>
      <c r="U203" s="84" t="s">
        <v>81</v>
      </c>
      <c r="V203" s="1" t="s">
        <v>371</v>
      </c>
    </row>
    <row r="204" spans="1:21" ht="12.75" customHeight="1">
      <c r="A204" s="197"/>
      <c r="B204" s="16"/>
      <c r="C204" s="17"/>
      <c r="D204" s="17"/>
      <c r="E204" s="16"/>
      <c r="F204" s="17"/>
      <c r="G204" s="17"/>
      <c r="H204" s="16"/>
      <c r="I204" s="13"/>
      <c r="J204" s="20"/>
      <c r="K204" s="22"/>
      <c r="L204" s="22"/>
      <c r="M204" s="22"/>
      <c r="N204" s="48"/>
      <c r="O204" s="48">
        <v>3</v>
      </c>
      <c r="P204" s="22"/>
      <c r="Q204" s="38"/>
      <c r="R204" s="17"/>
      <c r="S204" s="17"/>
      <c r="T204" s="13"/>
      <c r="U204" s="84"/>
    </row>
    <row r="205" spans="1:21" ht="12.75" customHeight="1" thickBot="1">
      <c r="A205" s="234"/>
      <c r="B205" s="27"/>
      <c r="C205" s="25"/>
      <c r="D205" s="25"/>
      <c r="E205" s="27"/>
      <c r="F205" s="25"/>
      <c r="G205" s="25"/>
      <c r="H205" s="27"/>
      <c r="I205" s="24"/>
      <c r="J205" s="28"/>
      <c r="K205" s="29"/>
      <c r="L205" s="29"/>
      <c r="M205" s="29"/>
      <c r="N205" s="29"/>
      <c r="O205" s="29">
        <v>101</v>
      </c>
      <c r="P205" s="29"/>
      <c r="Q205" s="52"/>
      <c r="R205" s="25"/>
      <c r="S205" s="25"/>
      <c r="T205" s="24"/>
      <c r="U205" s="171"/>
    </row>
    <row r="206" spans="1:21" ht="12.75" customHeight="1">
      <c r="A206" s="233"/>
      <c r="B206" s="32"/>
      <c r="C206" s="14"/>
      <c r="D206" s="14"/>
      <c r="E206" s="32"/>
      <c r="F206" s="14"/>
      <c r="G206" s="32"/>
      <c r="H206" s="14"/>
      <c r="I206" s="32"/>
      <c r="J206" s="33"/>
      <c r="K206" s="34"/>
      <c r="L206" s="34"/>
      <c r="M206" s="34"/>
      <c r="N206" s="34"/>
      <c r="O206" s="34">
        <v>26</v>
      </c>
      <c r="P206" s="34"/>
      <c r="Q206" s="35"/>
      <c r="R206" s="36"/>
      <c r="S206" s="14"/>
      <c r="T206" s="12"/>
      <c r="U206" s="46"/>
    </row>
    <row r="207" spans="1:21" ht="12.75" customHeight="1">
      <c r="A207" s="197" t="s">
        <v>196</v>
      </c>
      <c r="B207" s="16" t="s">
        <v>82</v>
      </c>
      <c r="C207" s="17">
        <f>D207/36</f>
        <v>5</v>
      </c>
      <c r="D207" s="17">
        <f>SUM(E207:I207)</f>
        <v>180</v>
      </c>
      <c r="E207" s="16">
        <f>SUM(J206:Q206)</f>
        <v>26</v>
      </c>
      <c r="F207" s="17">
        <f>SUM(J207:Q207)</f>
        <v>26</v>
      </c>
      <c r="G207" s="17">
        <f>SUM(J208:Q208)</f>
        <v>24</v>
      </c>
      <c r="H207" s="16">
        <f>SUM(J209:Q209)</f>
        <v>3</v>
      </c>
      <c r="I207" s="13">
        <f>SUM(J210:Q210)</f>
        <v>101</v>
      </c>
      <c r="J207" s="20"/>
      <c r="K207" s="21"/>
      <c r="L207" s="22"/>
      <c r="M207" s="22"/>
      <c r="N207" s="22"/>
      <c r="O207" s="22">
        <v>26</v>
      </c>
      <c r="P207" s="22"/>
      <c r="Q207" s="23"/>
      <c r="R207" s="15"/>
      <c r="S207" s="17"/>
      <c r="U207" s="177"/>
    </row>
    <row r="208" spans="1:22" ht="12.75" customHeight="1">
      <c r="A208" s="197"/>
      <c r="B208" s="16"/>
      <c r="C208" s="17"/>
      <c r="D208" s="17"/>
      <c r="E208" s="16"/>
      <c r="F208" s="17"/>
      <c r="G208" s="16"/>
      <c r="H208" s="17"/>
      <c r="I208" s="16"/>
      <c r="J208" s="20"/>
      <c r="K208" s="22"/>
      <c r="L208" s="22"/>
      <c r="M208" s="22"/>
      <c r="N208" s="22"/>
      <c r="O208" s="22">
        <v>24</v>
      </c>
      <c r="P208" s="22"/>
      <c r="Q208" s="23"/>
      <c r="R208" s="15"/>
      <c r="S208" s="17"/>
      <c r="T208" s="13">
        <v>6</v>
      </c>
      <c r="U208" s="84" t="s">
        <v>83</v>
      </c>
      <c r="V208" s="1" t="s">
        <v>371</v>
      </c>
    </row>
    <row r="209" spans="1:21" ht="12.75" customHeight="1">
      <c r="A209" s="197"/>
      <c r="B209" s="16"/>
      <c r="C209" s="17"/>
      <c r="D209" s="17"/>
      <c r="E209" s="16"/>
      <c r="F209" s="17"/>
      <c r="G209" s="16"/>
      <c r="H209" s="17"/>
      <c r="I209" s="16"/>
      <c r="J209" s="47"/>
      <c r="K209" s="48"/>
      <c r="L209" s="48"/>
      <c r="M209" s="48"/>
      <c r="N209" s="48"/>
      <c r="O209" s="48">
        <v>3</v>
      </c>
      <c r="P209" s="48"/>
      <c r="Q209" s="49"/>
      <c r="R209" s="15"/>
      <c r="S209" s="17"/>
      <c r="T209" s="13"/>
      <c r="U209" s="84"/>
    </row>
    <row r="210" spans="1:21" ht="12.75" customHeight="1" thickBot="1">
      <c r="A210" s="234"/>
      <c r="B210" s="27"/>
      <c r="C210" s="25"/>
      <c r="D210" s="25"/>
      <c r="E210" s="27"/>
      <c r="F210" s="25"/>
      <c r="G210" s="27"/>
      <c r="H210" s="25"/>
      <c r="I210" s="27"/>
      <c r="J210" s="28"/>
      <c r="K210" s="29"/>
      <c r="L210" s="29"/>
      <c r="M210" s="29"/>
      <c r="N210" s="29"/>
      <c r="O210" s="29">
        <v>101</v>
      </c>
      <c r="P210" s="29"/>
      <c r="Q210" s="30"/>
      <c r="R210" s="26"/>
      <c r="S210" s="25"/>
      <c r="T210" s="24"/>
      <c r="U210" s="171"/>
    </row>
    <row r="211" spans="1:21" ht="12.75" customHeight="1">
      <c r="A211" s="236"/>
      <c r="B211" s="12"/>
      <c r="C211" s="14"/>
      <c r="D211" s="14"/>
      <c r="E211" s="36"/>
      <c r="F211" s="32"/>
      <c r="G211" s="12"/>
      <c r="H211" s="14"/>
      <c r="I211" s="32"/>
      <c r="J211" s="44"/>
      <c r="K211" s="45"/>
      <c r="L211" s="34">
        <v>26</v>
      </c>
      <c r="M211" s="45"/>
      <c r="N211" s="34"/>
      <c r="O211" s="34"/>
      <c r="P211" s="45"/>
      <c r="Q211" s="39"/>
      <c r="R211" s="32"/>
      <c r="S211" s="14"/>
      <c r="T211" s="12"/>
      <c r="U211" s="46"/>
    </row>
    <row r="212" spans="1:21" ht="12.75" customHeight="1">
      <c r="A212" s="237" t="s">
        <v>197</v>
      </c>
      <c r="B212" s="13" t="s">
        <v>84</v>
      </c>
      <c r="C212" s="17">
        <f>D212/36</f>
        <v>5</v>
      </c>
      <c r="D212" s="17">
        <f>SUM(E212:I212)</f>
        <v>180</v>
      </c>
      <c r="E212" s="16">
        <f>SUM(J211:Q211)</f>
        <v>26</v>
      </c>
      <c r="F212" s="17">
        <f>SUM(J212:Q212)</f>
        <v>26</v>
      </c>
      <c r="G212" s="17">
        <f>SUM(J213:Q213)</f>
        <v>24</v>
      </c>
      <c r="H212" s="16">
        <f>SUM(J214:Q214)</f>
        <v>3</v>
      </c>
      <c r="I212" s="13">
        <f>SUM(J215:Q215)</f>
        <v>101</v>
      </c>
      <c r="J212" s="20"/>
      <c r="K212" s="21"/>
      <c r="L212" s="58">
        <v>26</v>
      </c>
      <c r="M212" s="22"/>
      <c r="N212" s="22"/>
      <c r="O212" s="22"/>
      <c r="P212" s="22"/>
      <c r="Q212" s="23"/>
      <c r="R212" s="16"/>
      <c r="S212" s="17"/>
      <c r="T212" s="13" t="s">
        <v>222</v>
      </c>
      <c r="U212" s="84" t="s">
        <v>85</v>
      </c>
    </row>
    <row r="213" spans="1:22" ht="12.75" customHeight="1">
      <c r="A213" s="195"/>
      <c r="B213" s="13"/>
      <c r="C213" s="17"/>
      <c r="D213" s="17"/>
      <c r="E213" s="15"/>
      <c r="F213" s="16"/>
      <c r="G213" s="13"/>
      <c r="H213" s="17"/>
      <c r="I213" s="16"/>
      <c r="J213" s="20"/>
      <c r="K213" s="22"/>
      <c r="L213" s="22">
        <v>24</v>
      </c>
      <c r="M213" s="22"/>
      <c r="N213" s="22"/>
      <c r="O213" s="22"/>
      <c r="P213" s="22"/>
      <c r="Q213" s="23"/>
      <c r="R213" s="16"/>
      <c r="S213" s="17"/>
      <c r="T213" s="13">
        <v>3</v>
      </c>
      <c r="U213" s="84" t="s">
        <v>86</v>
      </c>
      <c r="V213" s="1" t="s">
        <v>371</v>
      </c>
    </row>
    <row r="214" spans="1:21" ht="12.75" customHeight="1">
      <c r="A214" s="195"/>
      <c r="B214" s="13"/>
      <c r="C214" s="17"/>
      <c r="D214" s="17"/>
      <c r="E214" s="15"/>
      <c r="F214" s="16"/>
      <c r="G214" s="13"/>
      <c r="H214" s="17"/>
      <c r="I214" s="16"/>
      <c r="J214" s="47"/>
      <c r="K214" s="48"/>
      <c r="L214" s="22">
        <v>3</v>
      </c>
      <c r="M214" s="48"/>
      <c r="N214" s="22"/>
      <c r="O214" s="22"/>
      <c r="P214" s="48"/>
      <c r="Q214" s="49"/>
      <c r="R214" s="16"/>
      <c r="S214" s="17"/>
      <c r="T214" s="13"/>
      <c r="U214" s="84"/>
    </row>
    <row r="215" spans="1:21" ht="12.75" customHeight="1" thickBot="1">
      <c r="A215" s="238"/>
      <c r="B215" s="24"/>
      <c r="C215" s="25"/>
      <c r="D215" s="25" t="s">
        <v>222</v>
      </c>
      <c r="E215" s="26"/>
      <c r="F215" s="27"/>
      <c r="G215" s="24"/>
      <c r="H215" s="25"/>
      <c r="I215" s="27"/>
      <c r="J215" s="28"/>
      <c r="K215" s="29"/>
      <c r="L215" s="54">
        <v>101</v>
      </c>
      <c r="M215" s="29"/>
      <c r="N215" s="22"/>
      <c r="O215" s="22"/>
      <c r="P215" s="29"/>
      <c r="Q215" s="30"/>
      <c r="R215" s="27"/>
      <c r="S215" s="25"/>
      <c r="T215" s="24"/>
      <c r="U215" s="171"/>
    </row>
    <row r="216" spans="1:21" ht="12.75" customHeight="1">
      <c r="A216" s="233"/>
      <c r="B216" s="32"/>
      <c r="C216" s="14"/>
      <c r="D216" s="14"/>
      <c r="E216" s="32"/>
      <c r="F216" s="14"/>
      <c r="G216" s="32"/>
      <c r="H216" s="14"/>
      <c r="I216" s="32"/>
      <c r="J216" s="33"/>
      <c r="K216" s="34"/>
      <c r="L216" s="34"/>
      <c r="M216" s="34"/>
      <c r="N216" s="34">
        <v>26</v>
      </c>
      <c r="O216" s="34"/>
      <c r="P216" s="34"/>
      <c r="Q216" s="35"/>
      <c r="R216" s="36"/>
      <c r="S216" s="14"/>
      <c r="T216" s="12"/>
      <c r="U216" s="46"/>
    </row>
    <row r="217" spans="1:21" ht="12.75" customHeight="1">
      <c r="A217" s="197" t="s">
        <v>198</v>
      </c>
      <c r="B217" s="16" t="s">
        <v>87</v>
      </c>
      <c r="C217" s="17">
        <f>D217/36</f>
        <v>5</v>
      </c>
      <c r="D217" s="17">
        <f>SUM(E217:I217)</f>
        <v>180</v>
      </c>
      <c r="E217" s="16">
        <f>SUM(J216:Q216)</f>
        <v>26</v>
      </c>
      <c r="F217" s="17">
        <f>SUM(J217:Q217)</f>
        <v>26</v>
      </c>
      <c r="G217" s="17">
        <f>SUM(J218:Q218)</f>
        <v>24</v>
      </c>
      <c r="H217" s="16">
        <f>SUM(J219:Q219)</f>
        <v>3</v>
      </c>
      <c r="I217" s="13">
        <f>SUM(J220:Q220)</f>
        <v>101</v>
      </c>
      <c r="J217" s="20"/>
      <c r="K217" s="22"/>
      <c r="L217" s="22"/>
      <c r="M217" s="22"/>
      <c r="N217" s="58">
        <v>26</v>
      </c>
      <c r="O217" s="22"/>
      <c r="P217" s="22"/>
      <c r="Q217" s="38"/>
      <c r="R217" s="15"/>
      <c r="S217" s="17"/>
      <c r="U217" s="177"/>
    </row>
    <row r="218" spans="1:22" ht="12.75" customHeight="1">
      <c r="A218" s="197"/>
      <c r="B218" s="16"/>
      <c r="C218" s="17"/>
      <c r="D218" s="17"/>
      <c r="E218" s="16"/>
      <c r="F218" s="17"/>
      <c r="G218" s="16"/>
      <c r="H218" s="17"/>
      <c r="I218" s="16"/>
      <c r="J218" s="20"/>
      <c r="K218" s="22"/>
      <c r="L218" s="22"/>
      <c r="M218" s="22"/>
      <c r="N218" s="22">
        <v>24</v>
      </c>
      <c r="O218" s="22"/>
      <c r="P218" s="22"/>
      <c r="Q218" s="38"/>
      <c r="R218" s="15"/>
      <c r="S218" s="17"/>
      <c r="T218" s="13">
        <v>5</v>
      </c>
      <c r="U218" s="84" t="s">
        <v>88</v>
      </c>
      <c r="V218" s="1" t="s">
        <v>371</v>
      </c>
    </row>
    <row r="219" spans="1:21" ht="12.75" customHeight="1">
      <c r="A219" s="197"/>
      <c r="B219" s="16"/>
      <c r="C219" s="17"/>
      <c r="D219" s="17"/>
      <c r="E219" s="16"/>
      <c r="F219" s="17"/>
      <c r="G219" s="16"/>
      <c r="H219" s="17"/>
      <c r="I219" s="16"/>
      <c r="J219" s="47"/>
      <c r="K219" s="48"/>
      <c r="L219" s="48"/>
      <c r="M219" s="48"/>
      <c r="N219" s="22">
        <v>3</v>
      </c>
      <c r="O219" s="22"/>
      <c r="P219" s="48"/>
      <c r="Q219" s="38"/>
      <c r="R219" s="15"/>
      <c r="S219" s="17"/>
      <c r="T219" s="13"/>
      <c r="U219" s="84"/>
    </row>
    <row r="220" spans="1:21" ht="12.75" customHeight="1" thickBot="1">
      <c r="A220" s="234"/>
      <c r="B220" s="27"/>
      <c r="C220" s="25"/>
      <c r="D220" s="25"/>
      <c r="E220" s="27"/>
      <c r="F220" s="25"/>
      <c r="G220" s="27"/>
      <c r="H220" s="25"/>
      <c r="I220" s="27"/>
      <c r="J220" s="28"/>
      <c r="K220" s="29"/>
      <c r="L220" s="29"/>
      <c r="M220" s="29"/>
      <c r="N220" s="54">
        <v>101</v>
      </c>
      <c r="O220" s="29"/>
      <c r="P220" s="29"/>
      <c r="Q220" s="26"/>
      <c r="R220" s="26"/>
      <c r="S220" s="25"/>
      <c r="T220" s="24"/>
      <c r="U220" s="171"/>
    </row>
    <row r="221" spans="1:21" ht="12.75" customHeight="1">
      <c r="A221" s="233"/>
      <c r="B221" s="32"/>
      <c r="C221" s="14"/>
      <c r="D221" s="14"/>
      <c r="E221" s="32"/>
      <c r="F221" s="14"/>
      <c r="G221" s="32"/>
      <c r="H221" s="14"/>
      <c r="I221" s="32"/>
      <c r="J221" s="33"/>
      <c r="K221" s="34"/>
      <c r="L221" s="34"/>
      <c r="M221" s="34">
        <v>60</v>
      </c>
      <c r="N221" s="34"/>
      <c r="O221" s="34"/>
      <c r="P221" s="34"/>
      <c r="Q221" s="39"/>
      <c r="R221" s="14"/>
      <c r="S221" s="14"/>
      <c r="T221" s="12"/>
      <c r="U221" s="46"/>
    </row>
    <row r="222" spans="1:21" ht="12.75" customHeight="1">
      <c r="A222" s="197" t="s">
        <v>199</v>
      </c>
      <c r="B222" s="16" t="s">
        <v>89</v>
      </c>
      <c r="C222" s="17">
        <f>D222/36</f>
        <v>10</v>
      </c>
      <c r="D222" s="17">
        <f>SUM(E222:I222)</f>
        <v>360</v>
      </c>
      <c r="E222" s="16">
        <f>SUM(J221:Q221)</f>
        <v>60</v>
      </c>
      <c r="F222" s="17">
        <f>SUM(J222:Q222)</f>
        <v>50</v>
      </c>
      <c r="G222" s="17">
        <f>SUM(J223:Q223)</f>
        <v>32</v>
      </c>
      <c r="H222" s="16">
        <f>SUM(J224:Q224)</f>
        <v>3</v>
      </c>
      <c r="I222" s="13">
        <f>SUM(J225:Q225)</f>
        <v>215</v>
      </c>
      <c r="J222" s="20"/>
      <c r="K222" s="22"/>
      <c r="L222" s="22"/>
      <c r="M222" s="22">
        <v>50</v>
      </c>
      <c r="N222" s="22"/>
      <c r="O222" s="22"/>
      <c r="P222" s="22"/>
      <c r="Q222" s="38"/>
      <c r="R222" s="17"/>
      <c r="S222" s="17"/>
      <c r="U222" s="177"/>
    </row>
    <row r="223" spans="1:22" ht="12.75" customHeight="1">
      <c r="A223" s="197"/>
      <c r="B223" s="16" t="s">
        <v>90</v>
      </c>
      <c r="C223" s="17"/>
      <c r="D223" s="17"/>
      <c r="E223" s="16"/>
      <c r="F223" s="17"/>
      <c r="G223" s="16"/>
      <c r="H223" s="17"/>
      <c r="I223" s="16"/>
      <c r="J223" s="20"/>
      <c r="K223" s="22"/>
      <c r="L223" s="22"/>
      <c r="M223" s="22">
        <v>32</v>
      </c>
      <c r="N223" s="22"/>
      <c r="O223" s="22"/>
      <c r="P223" s="22"/>
      <c r="Q223" s="38"/>
      <c r="R223" s="17"/>
      <c r="S223" s="17"/>
      <c r="T223" s="13">
        <v>4</v>
      </c>
      <c r="U223" s="84" t="s">
        <v>408</v>
      </c>
      <c r="V223" s="1" t="s">
        <v>371</v>
      </c>
    </row>
    <row r="224" spans="1:21" ht="12.75" customHeight="1">
      <c r="A224" s="197"/>
      <c r="B224" s="16"/>
      <c r="C224" s="17"/>
      <c r="D224" s="17"/>
      <c r="E224" s="16"/>
      <c r="F224" s="17"/>
      <c r="G224" s="16"/>
      <c r="H224" s="17"/>
      <c r="I224" s="16"/>
      <c r="J224" s="47"/>
      <c r="K224" s="48"/>
      <c r="L224" s="48"/>
      <c r="M224" s="48">
        <v>3</v>
      </c>
      <c r="N224" s="48"/>
      <c r="O224" s="48"/>
      <c r="P224" s="48"/>
      <c r="Q224" s="38"/>
      <c r="R224" s="17"/>
      <c r="S224" s="17"/>
      <c r="T224" s="13"/>
      <c r="U224" s="84"/>
    </row>
    <row r="225" spans="1:21" ht="12.75" customHeight="1" thickBot="1">
      <c r="A225" s="234"/>
      <c r="B225" s="27"/>
      <c r="C225" s="25"/>
      <c r="D225" s="25"/>
      <c r="E225" s="27"/>
      <c r="F225" s="25"/>
      <c r="G225" s="27"/>
      <c r="H225" s="25"/>
      <c r="I225" s="27"/>
      <c r="J225" s="28"/>
      <c r="K225" s="29"/>
      <c r="L225" s="29"/>
      <c r="M225" s="29">
        <v>215</v>
      </c>
      <c r="N225" s="29"/>
      <c r="O225" s="29"/>
      <c r="P225" s="29"/>
      <c r="Q225" s="26"/>
      <c r="R225" s="25"/>
      <c r="S225" s="25"/>
      <c r="T225" s="24"/>
      <c r="U225" s="171"/>
    </row>
    <row r="226" spans="1:21" ht="12.75" customHeight="1">
      <c r="A226" s="197"/>
      <c r="B226" s="16" t="s">
        <v>92</v>
      </c>
      <c r="C226" s="17"/>
      <c r="D226" s="17"/>
      <c r="E226" s="16"/>
      <c r="F226" s="14"/>
      <c r="G226" s="16"/>
      <c r="H226" s="14"/>
      <c r="I226" s="16"/>
      <c r="J226" s="33"/>
      <c r="K226" s="34"/>
      <c r="L226" s="34"/>
      <c r="M226" s="34"/>
      <c r="N226" s="76"/>
      <c r="O226" s="34">
        <v>26</v>
      </c>
      <c r="P226" s="34"/>
      <c r="Q226" s="35"/>
      <c r="R226" s="17"/>
      <c r="S226" s="17"/>
      <c r="T226" s="13"/>
      <c r="U226" s="84"/>
    </row>
    <row r="227" spans="1:21" ht="12.75" customHeight="1">
      <c r="A227" s="197" t="s">
        <v>200</v>
      </c>
      <c r="B227" s="16" t="s">
        <v>93</v>
      </c>
      <c r="C227" s="17">
        <f>D227/36</f>
        <v>5</v>
      </c>
      <c r="D227" s="17">
        <f>SUM(E227:I227)</f>
        <v>180</v>
      </c>
      <c r="E227" s="16">
        <f>SUM(J226:Q226)</f>
        <v>26</v>
      </c>
      <c r="F227" s="17">
        <f>SUM(J227:Q227)</f>
        <v>26</v>
      </c>
      <c r="G227" s="17">
        <f>SUM(J228:Q228)</f>
        <v>24</v>
      </c>
      <c r="H227" s="16">
        <f>SUM(J229:Q229)</f>
        <v>3</v>
      </c>
      <c r="I227" s="13">
        <f>SUM(J230:Q230)</f>
        <v>101</v>
      </c>
      <c r="J227" s="20"/>
      <c r="K227" s="58"/>
      <c r="L227" s="58"/>
      <c r="M227" s="58"/>
      <c r="N227" s="66"/>
      <c r="O227" s="58">
        <v>26</v>
      </c>
      <c r="P227" s="22"/>
      <c r="Q227" s="23"/>
      <c r="R227" s="17"/>
      <c r="S227" s="17"/>
      <c r="U227" s="177"/>
    </row>
    <row r="228" spans="1:22" ht="12.75" customHeight="1">
      <c r="A228" s="197"/>
      <c r="B228" s="16" t="s">
        <v>94</v>
      </c>
      <c r="C228" s="17"/>
      <c r="D228" s="17"/>
      <c r="E228" s="16"/>
      <c r="F228" s="17"/>
      <c r="G228" s="16"/>
      <c r="H228" s="17"/>
      <c r="I228" s="16"/>
      <c r="J228" s="20"/>
      <c r="K228" s="22"/>
      <c r="L228" s="22"/>
      <c r="M228" s="22"/>
      <c r="N228" s="66"/>
      <c r="O228" s="22">
        <v>24</v>
      </c>
      <c r="P228" s="22"/>
      <c r="Q228" s="23"/>
      <c r="R228" s="17"/>
      <c r="S228" s="17"/>
      <c r="T228" s="13">
        <v>6</v>
      </c>
      <c r="U228" s="84" t="s">
        <v>47</v>
      </c>
      <c r="V228" s="1" t="s">
        <v>371</v>
      </c>
    </row>
    <row r="229" spans="1:21" ht="12.75" customHeight="1">
      <c r="A229" s="197"/>
      <c r="B229" s="16" t="s">
        <v>95</v>
      </c>
      <c r="C229" s="17"/>
      <c r="D229" s="17"/>
      <c r="E229" s="16"/>
      <c r="F229" s="17"/>
      <c r="G229" s="16"/>
      <c r="H229" s="17"/>
      <c r="I229" s="16"/>
      <c r="J229" s="20"/>
      <c r="K229" s="22"/>
      <c r="L229" s="22"/>
      <c r="M229" s="22"/>
      <c r="N229" s="66"/>
      <c r="O229" s="22">
        <v>3</v>
      </c>
      <c r="P229" s="22"/>
      <c r="Q229" s="23"/>
      <c r="R229" s="17"/>
      <c r="S229" s="17"/>
      <c r="T229" s="13"/>
      <c r="U229" s="84"/>
    </row>
    <row r="230" spans="1:21" ht="12.75" customHeight="1" thickBot="1">
      <c r="A230" s="197"/>
      <c r="B230" s="16"/>
      <c r="C230" s="17"/>
      <c r="D230" s="17"/>
      <c r="E230" s="16"/>
      <c r="F230" s="25"/>
      <c r="G230" s="16"/>
      <c r="H230" s="25"/>
      <c r="I230" s="16"/>
      <c r="J230" s="40"/>
      <c r="K230" s="41"/>
      <c r="L230" s="41"/>
      <c r="M230" s="41"/>
      <c r="O230" s="54">
        <v>101</v>
      </c>
      <c r="P230" s="41"/>
      <c r="Q230" s="15"/>
      <c r="R230" s="17"/>
      <c r="S230" s="17"/>
      <c r="T230" s="13"/>
      <c r="U230" s="84"/>
    </row>
    <row r="231" spans="1:21" ht="12.75" customHeight="1">
      <c r="A231" s="233"/>
      <c r="B231" s="32"/>
      <c r="C231" s="14"/>
      <c r="D231" s="14"/>
      <c r="E231" s="32"/>
      <c r="F231" s="14"/>
      <c r="G231" s="32"/>
      <c r="H231" s="14"/>
      <c r="I231" s="32"/>
      <c r="J231" s="33"/>
      <c r="K231" s="34"/>
      <c r="L231" s="34"/>
      <c r="M231" s="34"/>
      <c r="N231" s="34"/>
      <c r="O231" s="34">
        <v>26</v>
      </c>
      <c r="P231" s="34"/>
      <c r="Q231" s="39"/>
      <c r="R231" s="14"/>
      <c r="S231" s="14"/>
      <c r="T231" s="12"/>
      <c r="U231" s="46"/>
    </row>
    <row r="232" spans="1:21" ht="12.75" customHeight="1">
      <c r="A232" s="197" t="s">
        <v>201</v>
      </c>
      <c r="B232" s="16" t="s">
        <v>96</v>
      </c>
      <c r="C232" s="17">
        <f>D232/36</f>
        <v>5</v>
      </c>
      <c r="D232" s="17">
        <f>SUM(E232:I232)</f>
        <v>180</v>
      </c>
      <c r="E232" s="16">
        <f>SUM(J231:Q231)</f>
        <v>26</v>
      </c>
      <c r="F232" s="17">
        <f>SUM(J232:Q232)</f>
        <v>26</v>
      </c>
      <c r="G232" s="17">
        <f>SUM(J233:Q233)</f>
        <v>24</v>
      </c>
      <c r="H232" s="16">
        <f>SUM(J234:Q234)</f>
        <v>3</v>
      </c>
      <c r="I232" s="13">
        <f>SUM(J235:Q235)</f>
        <v>101</v>
      </c>
      <c r="J232" s="20"/>
      <c r="K232" s="22"/>
      <c r="L232" s="22"/>
      <c r="M232" s="22"/>
      <c r="N232" s="22"/>
      <c r="O232" s="58">
        <v>26</v>
      </c>
      <c r="P232" s="22"/>
      <c r="Q232" s="38"/>
      <c r="R232" s="17"/>
      <c r="S232" s="17"/>
      <c r="U232" s="177"/>
    </row>
    <row r="233" spans="1:22" ht="12.75" customHeight="1">
      <c r="A233" s="197"/>
      <c r="B233" s="16" t="s">
        <v>97</v>
      </c>
      <c r="C233" s="17"/>
      <c r="D233" s="17"/>
      <c r="E233" s="16"/>
      <c r="F233" s="17"/>
      <c r="G233" s="16"/>
      <c r="H233" s="17"/>
      <c r="I233" s="16"/>
      <c r="J233" s="20"/>
      <c r="K233" s="22"/>
      <c r="L233" s="22"/>
      <c r="M233" s="22"/>
      <c r="N233" s="22"/>
      <c r="O233" s="22">
        <v>24</v>
      </c>
      <c r="P233" s="22"/>
      <c r="Q233" s="38"/>
      <c r="R233" s="17"/>
      <c r="S233" s="17"/>
      <c r="T233" s="13">
        <v>6</v>
      </c>
      <c r="U233" s="84" t="s">
        <v>98</v>
      </c>
      <c r="V233" s="1" t="s">
        <v>371</v>
      </c>
    </row>
    <row r="234" spans="1:21" ht="12.75" customHeight="1">
      <c r="A234" s="197"/>
      <c r="B234" s="16"/>
      <c r="C234" s="17"/>
      <c r="D234" s="17"/>
      <c r="E234" s="16"/>
      <c r="F234" s="17"/>
      <c r="G234" s="16"/>
      <c r="H234" s="17"/>
      <c r="I234" s="16"/>
      <c r="J234" s="47"/>
      <c r="K234" s="48"/>
      <c r="L234" s="48"/>
      <c r="M234" s="48"/>
      <c r="N234" s="22"/>
      <c r="O234" s="22">
        <v>3</v>
      </c>
      <c r="P234" s="48"/>
      <c r="Q234" s="38"/>
      <c r="R234" s="17"/>
      <c r="S234" s="17"/>
      <c r="T234" s="13"/>
      <c r="U234" s="84"/>
    </row>
    <row r="235" spans="1:21" ht="12.75" customHeight="1" thickBot="1">
      <c r="A235" s="234"/>
      <c r="B235" s="27"/>
      <c r="C235" s="25"/>
      <c r="D235" s="25"/>
      <c r="E235" s="27"/>
      <c r="F235" s="25"/>
      <c r="G235" s="27"/>
      <c r="H235" s="25"/>
      <c r="I235" s="27"/>
      <c r="J235" s="28"/>
      <c r="K235" s="29"/>
      <c r="L235" s="29"/>
      <c r="M235" s="29"/>
      <c r="N235" s="54"/>
      <c r="O235" s="54">
        <v>101</v>
      </c>
      <c r="P235" s="29"/>
      <c r="Q235" s="26"/>
      <c r="R235" s="25"/>
      <c r="S235" s="25"/>
      <c r="T235" s="24"/>
      <c r="U235" s="171"/>
    </row>
    <row r="236" spans="1:21" ht="12.75" customHeight="1">
      <c r="A236" s="233"/>
      <c r="B236" s="32"/>
      <c r="C236" s="14"/>
      <c r="D236" s="14"/>
      <c r="E236" s="32"/>
      <c r="F236" s="14"/>
      <c r="G236" s="32"/>
      <c r="H236" s="14"/>
      <c r="I236" s="32"/>
      <c r="J236" s="33"/>
      <c r="K236" s="34"/>
      <c r="L236" s="34"/>
      <c r="M236" s="34"/>
      <c r="N236" s="34">
        <v>26</v>
      </c>
      <c r="O236" s="34"/>
      <c r="P236" s="34"/>
      <c r="Q236" s="39"/>
      <c r="R236" s="14"/>
      <c r="S236" s="14"/>
      <c r="T236" s="12"/>
      <c r="U236" s="46"/>
    </row>
    <row r="237" spans="1:21" ht="12.75" customHeight="1">
      <c r="A237" s="197" t="s">
        <v>202</v>
      </c>
      <c r="B237" s="16" t="s">
        <v>365</v>
      </c>
      <c r="C237" s="17">
        <f>D237/36</f>
        <v>5</v>
      </c>
      <c r="D237" s="17">
        <f>SUM(E237:I237)</f>
        <v>180</v>
      </c>
      <c r="E237" s="16">
        <f>SUM(J236:Q236)</f>
        <v>26</v>
      </c>
      <c r="F237" s="17">
        <f>SUM(J237:Q237)</f>
        <v>26</v>
      </c>
      <c r="G237" s="17">
        <f>SUM(J238:Q238)</f>
        <v>24</v>
      </c>
      <c r="H237" s="16">
        <f>SUM(J239:Q239)</f>
        <v>3</v>
      </c>
      <c r="I237" s="13">
        <f>SUM(J240:Q240)</f>
        <v>101</v>
      </c>
      <c r="J237" s="20"/>
      <c r="K237" s="22"/>
      <c r="L237" s="22"/>
      <c r="M237" s="22"/>
      <c r="N237" s="58">
        <v>26</v>
      </c>
      <c r="O237" s="22"/>
      <c r="P237" s="22"/>
      <c r="Q237" s="38"/>
      <c r="R237" s="17"/>
      <c r="S237" s="17"/>
      <c r="U237" s="177"/>
    </row>
    <row r="238" spans="1:22" ht="12.75" customHeight="1">
      <c r="A238" s="197"/>
      <c r="B238" s="16" t="s">
        <v>97</v>
      </c>
      <c r="C238" s="17"/>
      <c r="D238" s="17"/>
      <c r="E238" s="16"/>
      <c r="F238" s="17"/>
      <c r="G238" s="16"/>
      <c r="H238" s="17"/>
      <c r="I238" s="16"/>
      <c r="J238" s="20"/>
      <c r="K238" s="22"/>
      <c r="L238" s="22"/>
      <c r="M238" s="22"/>
      <c r="N238" s="22">
        <v>24</v>
      </c>
      <c r="O238" s="22"/>
      <c r="P238" s="22"/>
      <c r="Q238" s="38"/>
      <c r="R238" s="17"/>
      <c r="S238" s="17"/>
      <c r="T238" s="13">
        <v>5</v>
      </c>
      <c r="U238" s="84" t="s">
        <v>129</v>
      </c>
      <c r="V238" s="1" t="s">
        <v>371</v>
      </c>
    </row>
    <row r="239" spans="1:21" ht="12.75" customHeight="1">
      <c r="A239" s="197"/>
      <c r="B239" s="16"/>
      <c r="C239" s="17"/>
      <c r="D239" s="17"/>
      <c r="E239" s="16"/>
      <c r="F239" s="17"/>
      <c r="G239" s="16"/>
      <c r="H239" s="17"/>
      <c r="I239" s="16"/>
      <c r="J239" s="20"/>
      <c r="K239" s="22"/>
      <c r="L239" s="22"/>
      <c r="M239" s="22"/>
      <c r="N239" s="22">
        <v>3</v>
      </c>
      <c r="O239" s="22"/>
      <c r="P239" s="22"/>
      <c r="Q239" s="38"/>
      <c r="R239" s="17"/>
      <c r="S239" s="17"/>
      <c r="T239" s="13"/>
      <c r="U239" s="84"/>
    </row>
    <row r="240" spans="1:21" ht="12.75" customHeight="1" thickBot="1">
      <c r="A240" s="197"/>
      <c r="B240" s="16"/>
      <c r="C240" s="17"/>
      <c r="D240" s="17"/>
      <c r="E240" s="16"/>
      <c r="F240" s="17"/>
      <c r="G240" s="16"/>
      <c r="H240" s="17"/>
      <c r="I240" s="16"/>
      <c r="J240" s="20"/>
      <c r="K240" s="22"/>
      <c r="L240" s="22"/>
      <c r="M240" s="22"/>
      <c r="N240" s="54">
        <v>101</v>
      </c>
      <c r="O240" s="54"/>
      <c r="P240" s="22"/>
      <c r="Q240" s="38"/>
      <c r="R240" s="17"/>
      <c r="S240" s="17"/>
      <c r="T240" s="13"/>
      <c r="U240" s="84"/>
    </row>
    <row r="241" spans="1:21" ht="12.75" customHeight="1">
      <c r="A241" s="233"/>
      <c r="B241" s="14" t="s">
        <v>100</v>
      </c>
      <c r="C241" s="14"/>
      <c r="D241" s="14"/>
      <c r="E241" s="32"/>
      <c r="F241" s="14"/>
      <c r="G241" s="32"/>
      <c r="H241" s="14"/>
      <c r="I241" s="14"/>
      <c r="J241" s="34">
        <v>26</v>
      </c>
      <c r="K241" s="34"/>
      <c r="L241" s="34"/>
      <c r="M241" s="34"/>
      <c r="N241" s="34"/>
      <c r="O241" s="34"/>
      <c r="P241" s="34"/>
      <c r="Q241" s="35"/>
      <c r="R241" s="36"/>
      <c r="S241" s="14"/>
      <c r="T241" s="12"/>
      <c r="U241" s="46"/>
    </row>
    <row r="242" spans="1:21" ht="12.75" customHeight="1">
      <c r="A242" s="197" t="s">
        <v>203</v>
      </c>
      <c r="B242" s="18" t="s">
        <v>97</v>
      </c>
      <c r="C242" s="17">
        <f>D242/36</f>
        <v>5</v>
      </c>
      <c r="D242" s="17">
        <f>SUM(E242:I242)</f>
        <v>180</v>
      </c>
      <c r="E242" s="16">
        <f>SUM(J241:Q241)</f>
        <v>26</v>
      </c>
      <c r="F242" s="17">
        <f>SUM(J242:Q242)</f>
        <v>26</v>
      </c>
      <c r="G242" s="17">
        <f>SUM(J243:Q243)</f>
        <v>24</v>
      </c>
      <c r="H242" s="16">
        <f>SUM(J244:Q244)</f>
        <v>3</v>
      </c>
      <c r="I242" s="17">
        <f>SUM(J245:Q245)</f>
        <v>101</v>
      </c>
      <c r="J242" s="58">
        <v>26</v>
      </c>
      <c r="K242" s="22"/>
      <c r="L242" s="22"/>
      <c r="M242" s="22"/>
      <c r="N242" s="22"/>
      <c r="O242" s="22"/>
      <c r="P242" s="22"/>
      <c r="Q242" s="23"/>
      <c r="R242" s="15"/>
      <c r="S242" s="17"/>
      <c r="U242" s="177"/>
    </row>
    <row r="243" spans="1:22" ht="12.75" customHeight="1">
      <c r="A243" s="197"/>
      <c r="B243" s="247" t="s">
        <v>360</v>
      </c>
      <c r="C243" s="18"/>
      <c r="D243" s="17"/>
      <c r="E243" s="16"/>
      <c r="F243" s="17"/>
      <c r="G243" s="16"/>
      <c r="H243" s="17"/>
      <c r="I243" s="17"/>
      <c r="J243" s="22">
        <v>24</v>
      </c>
      <c r="K243" s="22"/>
      <c r="L243" s="22"/>
      <c r="M243" s="22"/>
      <c r="N243" s="22"/>
      <c r="O243" s="22"/>
      <c r="P243" s="22"/>
      <c r="Q243" s="23"/>
      <c r="R243" s="15"/>
      <c r="S243" s="17"/>
      <c r="T243" s="13">
        <v>1</v>
      </c>
      <c r="U243" s="84" t="s">
        <v>101</v>
      </c>
      <c r="V243" s="1" t="s">
        <v>371</v>
      </c>
    </row>
    <row r="244" spans="1:21" ht="12.75" customHeight="1">
      <c r="A244" s="197"/>
      <c r="B244" s="247" t="s">
        <v>361</v>
      </c>
      <c r="C244" s="18"/>
      <c r="D244" s="17"/>
      <c r="E244" s="16"/>
      <c r="F244" s="17"/>
      <c r="G244" s="16"/>
      <c r="H244" s="17"/>
      <c r="I244" s="17"/>
      <c r="J244" s="22">
        <v>3</v>
      </c>
      <c r="K244" s="22"/>
      <c r="L244" s="48"/>
      <c r="M244" s="48"/>
      <c r="N244" s="48"/>
      <c r="O244" s="48"/>
      <c r="P244" s="48"/>
      <c r="Q244" s="49"/>
      <c r="R244" s="15"/>
      <c r="S244" s="17"/>
      <c r="T244" s="13"/>
      <c r="U244" s="84"/>
    </row>
    <row r="245" spans="1:21" ht="12.75" customHeight="1" thickBot="1">
      <c r="A245" s="234"/>
      <c r="B245" s="25"/>
      <c r="C245" s="25"/>
      <c r="D245" s="25"/>
      <c r="E245" s="27"/>
      <c r="F245" s="25"/>
      <c r="G245" s="27"/>
      <c r="H245" s="25"/>
      <c r="I245" s="25"/>
      <c r="J245" s="54">
        <v>101</v>
      </c>
      <c r="K245" s="41"/>
      <c r="L245" s="48"/>
      <c r="M245" s="48"/>
      <c r="N245" s="48"/>
      <c r="O245" s="48"/>
      <c r="P245" s="48"/>
      <c r="Q245" s="49"/>
      <c r="R245" s="26"/>
      <c r="S245" s="25"/>
      <c r="T245" s="24"/>
      <c r="U245" s="171"/>
    </row>
    <row r="246" spans="1:21" ht="12.75" customHeight="1">
      <c r="A246" s="42"/>
      <c r="B246" s="37"/>
      <c r="C246" s="16"/>
      <c r="D246" s="16"/>
      <c r="E246" s="16"/>
      <c r="F246" s="16"/>
      <c r="G246" s="16"/>
      <c r="H246" s="16"/>
      <c r="I246" s="16"/>
      <c r="J246" s="33">
        <f>J151+J156+J161+J166+J171+J176+J181+J186+J191+J196+J201+J206+J211+J216+J221+J226+J231+J236+J241</f>
        <v>92</v>
      </c>
      <c r="K246" s="34">
        <f aca="true" t="shared" si="10" ref="K246:Q246">K151+K156+K161+K166+K171+K176+K181+K186+K191+K196+K201+K206+K211+K216+K221+K226+K231+K236+K241</f>
        <v>66</v>
      </c>
      <c r="L246" s="34">
        <f t="shared" si="10"/>
        <v>122</v>
      </c>
      <c r="M246" s="34">
        <f t="shared" si="10"/>
        <v>120</v>
      </c>
      <c r="N246" s="34">
        <f t="shared" si="10"/>
        <v>112</v>
      </c>
      <c r="O246" s="34">
        <f t="shared" si="10"/>
        <v>104</v>
      </c>
      <c r="P246" s="34">
        <f t="shared" si="10"/>
        <v>0</v>
      </c>
      <c r="Q246" s="39">
        <f t="shared" si="10"/>
        <v>0</v>
      </c>
      <c r="R246" s="16"/>
      <c r="S246" s="16"/>
      <c r="T246" s="16"/>
      <c r="U246" s="175"/>
    </row>
    <row r="247" spans="1:21" ht="12.75" customHeight="1">
      <c r="A247" s="42"/>
      <c r="B247" s="37"/>
      <c r="C247" s="16"/>
      <c r="D247" s="16"/>
      <c r="E247" s="16"/>
      <c r="F247" s="16"/>
      <c r="G247" s="16"/>
      <c r="H247" s="16"/>
      <c r="I247" s="16"/>
      <c r="J247" s="20">
        <f>J152+J157+J162+J167+J172+J177+J182+J187+J192+J197+J202+J207+J212+J217+J222+J227+J232+J237+J242</f>
        <v>130</v>
      </c>
      <c r="K247" s="22">
        <f aca="true" t="shared" si="11" ref="K247:Q248">K152+K157+K162+K167+K172+K177+K182+K187+K192+K197+K202+K207+K212+K217+K222+K227+K232+K237+K242</f>
        <v>94</v>
      </c>
      <c r="L247" s="22">
        <f t="shared" si="11"/>
        <v>140</v>
      </c>
      <c r="M247" s="22">
        <f t="shared" si="11"/>
        <v>122</v>
      </c>
      <c r="N247" s="22">
        <f t="shared" si="11"/>
        <v>124</v>
      </c>
      <c r="O247" s="22">
        <f t="shared" si="11"/>
        <v>104</v>
      </c>
      <c r="P247" s="22">
        <f t="shared" si="11"/>
        <v>0</v>
      </c>
      <c r="Q247" s="38">
        <f t="shared" si="11"/>
        <v>0</v>
      </c>
      <c r="R247" s="16"/>
      <c r="S247" s="16"/>
      <c r="T247" s="16"/>
      <c r="U247" s="175"/>
    </row>
    <row r="248" spans="1:21" ht="12.75" customHeight="1">
      <c r="A248" s="42"/>
      <c r="B248" s="37"/>
      <c r="C248" s="16"/>
      <c r="D248" s="16"/>
      <c r="E248" s="16"/>
      <c r="F248" s="16"/>
      <c r="G248" s="16"/>
      <c r="H248" s="16"/>
      <c r="I248" s="16"/>
      <c r="J248" s="20">
        <f>J153+J158+J163+J168+J173+J178+J183+J188+J193+J198+J203+J208+J213+J218+J223+J228+J233+J238+J243</f>
        <v>78</v>
      </c>
      <c r="K248" s="22">
        <f t="shared" si="11"/>
        <v>54</v>
      </c>
      <c r="L248" s="22">
        <f t="shared" si="11"/>
        <v>102</v>
      </c>
      <c r="M248" s="22">
        <f t="shared" si="11"/>
        <v>84</v>
      </c>
      <c r="N248" s="22">
        <f t="shared" si="11"/>
        <v>100</v>
      </c>
      <c r="O248" s="22">
        <f t="shared" si="11"/>
        <v>96</v>
      </c>
      <c r="P248" s="22">
        <f t="shared" si="11"/>
        <v>0</v>
      </c>
      <c r="Q248" s="38">
        <f t="shared" si="11"/>
        <v>0</v>
      </c>
      <c r="R248" s="16"/>
      <c r="S248" s="16"/>
      <c r="T248" s="16"/>
      <c r="U248" s="175"/>
    </row>
    <row r="249" spans="1:21" ht="12.75" customHeight="1">
      <c r="A249" s="42"/>
      <c r="B249" s="37"/>
      <c r="C249" s="16"/>
      <c r="D249" s="16"/>
      <c r="E249" s="16"/>
      <c r="F249" s="16"/>
      <c r="G249" s="16"/>
      <c r="H249" s="16"/>
      <c r="I249" s="16"/>
      <c r="J249" s="20">
        <f aca="true" t="shared" si="12" ref="J249:Q249">J154+J159+J164+J169+J174+J179+J184+J189+J194+J199+J204+J209+J214+J219+J224+J229+J234+J239+J244</f>
        <v>6</v>
      </c>
      <c r="K249" s="22">
        <f t="shared" si="12"/>
        <v>6</v>
      </c>
      <c r="L249" s="22">
        <f t="shared" si="12"/>
        <v>12</v>
      </c>
      <c r="M249" s="22">
        <f t="shared" si="12"/>
        <v>9</v>
      </c>
      <c r="N249" s="22">
        <f t="shared" si="12"/>
        <v>12</v>
      </c>
      <c r="O249" s="22">
        <f t="shared" si="12"/>
        <v>12</v>
      </c>
      <c r="P249" s="22">
        <f t="shared" si="12"/>
        <v>0</v>
      </c>
      <c r="Q249" s="38">
        <f t="shared" si="12"/>
        <v>0</v>
      </c>
      <c r="R249" s="16"/>
      <c r="S249" s="16"/>
      <c r="T249" s="16"/>
      <c r="U249" s="175"/>
    </row>
    <row r="250" spans="1:21" ht="12.75" customHeight="1" thickBot="1">
      <c r="A250" s="42"/>
      <c r="B250" s="37"/>
      <c r="C250" s="16"/>
      <c r="D250" s="16"/>
      <c r="E250" s="16"/>
      <c r="F250" s="16"/>
      <c r="G250" s="16"/>
      <c r="H250" s="16"/>
      <c r="I250" s="16"/>
      <c r="J250" s="28">
        <f aca="true" t="shared" si="13" ref="J250:Q250">J155+J160+J165+J170+J175+J180+J185+J190+J195+J200+J205+J210+J215+J220+J225+J230+J235+J240+J245</f>
        <v>198</v>
      </c>
      <c r="K250" s="29">
        <f t="shared" si="13"/>
        <v>104</v>
      </c>
      <c r="L250" s="29">
        <f t="shared" si="13"/>
        <v>344</v>
      </c>
      <c r="M250" s="29">
        <f t="shared" si="13"/>
        <v>385</v>
      </c>
      <c r="N250" s="29">
        <f t="shared" si="13"/>
        <v>372</v>
      </c>
      <c r="O250" s="29">
        <f t="shared" si="13"/>
        <v>404</v>
      </c>
      <c r="P250" s="29">
        <f t="shared" si="13"/>
        <v>0</v>
      </c>
      <c r="Q250" s="52">
        <f t="shared" si="13"/>
        <v>0</v>
      </c>
      <c r="R250" s="16"/>
      <c r="S250" s="16"/>
      <c r="T250" s="16"/>
      <c r="U250" s="175"/>
    </row>
    <row r="251" spans="1:18" ht="15.75" thickBot="1">
      <c r="A251" s="286" t="s">
        <v>41</v>
      </c>
      <c r="B251" s="288"/>
      <c r="C251" s="11">
        <f>D251/36</f>
        <v>103</v>
      </c>
      <c r="D251" s="53">
        <f>SUM(E251:I251)</f>
        <v>3708</v>
      </c>
      <c r="E251" s="53">
        <f>SUM(J246:Q246)</f>
        <v>616</v>
      </c>
      <c r="F251" s="53">
        <f>SUM(J247:Q247)</f>
        <v>714</v>
      </c>
      <c r="G251" s="53">
        <f>SUM(J248:Q248)</f>
        <v>514</v>
      </c>
      <c r="H251" s="53">
        <f>SUM(J249:Q249)</f>
        <v>57</v>
      </c>
      <c r="I251" s="98">
        <f>SUM(J250:Q250)</f>
        <v>1807</v>
      </c>
      <c r="J251" s="167">
        <f aca="true" t="shared" si="14" ref="J251:Q251">SUM(J246:J250)</f>
        <v>504</v>
      </c>
      <c r="K251" s="167">
        <f t="shared" si="14"/>
        <v>324</v>
      </c>
      <c r="L251" s="167">
        <f t="shared" si="14"/>
        <v>720</v>
      </c>
      <c r="M251" s="167">
        <f t="shared" si="14"/>
        <v>720</v>
      </c>
      <c r="N251" s="167">
        <f t="shared" si="14"/>
        <v>720</v>
      </c>
      <c r="O251" s="167">
        <f t="shared" si="14"/>
        <v>720</v>
      </c>
      <c r="P251" s="167">
        <f t="shared" si="14"/>
        <v>0</v>
      </c>
      <c r="Q251" s="167">
        <f t="shared" si="14"/>
        <v>0</v>
      </c>
      <c r="R251" s="139"/>
    </row>
    <row r="252" spans="1:17" ht="15">
      <c r="A252" s="69"/>
      <c r="B252" s="69"/>
      <c r="C252" s="69"/>
      <c r="D252" s="70"/>
      <c r="E252" s="69"/>
      <c r="F252" s="69"/>
      <c r="G252" s="69"/>
      <c r="H252" s="70"/>
      <c r="I252" s="69"/>
      <c r="J252" s="69"/>
      <c r="K252" s="69"/>
      <c r="L252" s="69"/>
      <c r="M252" s="69"/>
      <c r="N252" s="70"/>
      <c r="O252" s="69"/>
      <c r="P252" s="69"/>
      <c r="Q252" s="69"/>
    </row>
    <row r="253" spans="1:17" ht="15">
      <c r="A253" s="69"/>
      <c r="B253" s="69"/>
      <c r="C253" s="69"/>
      <c r="D253" s="70" t="s">
        <v>222</v>
      </c>
      <c r="E253" s="69"/>
      <c r="F253" s="69"/>
      <c r="G253" s="69"/>
      <c r="H253" s="70"/>
      <c r="I253" s="69"/>
      <c r="J253" s="69"/>
      <c r="K253" s="69"/>
      <c r="L253" s="69"/>
      <c r="M253" s="69"/>
      <c r="N253" s="70"/>
      <c r="O253" s="69"/>
      <c r="P253" s="69"/>
      <c r="Q253" s="69"/>
    </row>
    <row r="254" spans="1:17" ht="15">
      <c r="A254" s="69"/>
      <c r="B254" s="69"/>
      <c r="C254" s="69"/>
      <c r="D254" s="70"/>
      <c r="E254" s="69"/>
      <c r="F254" s="69"/>
      <c r="G254" s="69"/>
      <c r="H254" s="70"/>
      <c r="I254" s="69"/>
      <c r="J254" s="69"/>
      <c r="K254" s="69"/>
      <c r="L254" s="69"/>
      <c r="M254" s="69"/>
      <c r="N254" s="70"/>
      <c r="O254" s="69"/>
      <c r="P254" s="69"/>
      <c r="Q254" s="69"/>
    </row>
    <row r="255" spans="1:17" ht="15">
      <c r="A255" s="69"/>
      <c r="B255" s="69"/>
      <c r="C255" s="69"/>
      <c r="D255" s="70"/>
      <c r="E255" s="69"/>
      <c r="F255" s="69"/>
      <c r="G255" s="69"/>
      <c r="H255" s="70"/>
      <c r="I255" s="69"/>
      <c r="J255" s="69"/>
      <c r="K255" s="69"/>
      <c r="L255" s="69"/>
      <c r="M255" s="69"/>
      <c r="N255" s="70"/>
      <c r="O255" s="69"/>
      <c r="P255" s="69"/>
      <c r="Q255" s="69"/>
    </row>
    <row r="256" spans="1:17" ht="15.75" thickBot="1">
      <c r="A256" s="69"/>
      <c r="B256" s="69"/>
      <c r="C256" s="69"/>
      <c r="D256" s="70"/>
      <c r="E256" s="69"/>
      <c r="F256" s="69"/>
      <c r="G256" s="69"/>
      <c r="H256" s="70"/>
      <c r="I256" s="69"/>
      <c r="J256" s="69"/>
      <c r="K256" s="69"/>
      <c r="L256" s="69"/>
      <c r="M256" s="69"/>
      <c r="N256" s="70"/>
      <c r="O256" s="69"/>
      <c r="P256" s="69"/>
      <c r="Q256" s="69"/>
    </row>
    <row r="257" spans="1:21" ht="13.5" thickBot="1">
      <c r="A257" s="107"/>
      <c r="B257" s="71"/>
      <c r="C257" s="282" t="s">
        <v>343</v>
      </c>
      <c r="D257" s="309" t="s">
        <v>112</v>
      </c>
      <c r="E257" s="310"/>
      <c r="F257" s="310"/>
      <c r="G257" s="310"/>
      <c r="H257" s="310"/>
      <c r="I257" s="311"/>
      <c r="J257" s="312" t="s">
        <v>1</v>
      </c>
      <c r="K257" s="313"/>
      <c r="L257" s="313"/>
      <c r="M257" s="313"/>
      <c r="N257" s="313"/>
      <c r="O257" s="313"/>
      <c r="P257" s="313"/>
      <c r="Q257" s="314"/>
      <c r="R257" s="312" t="s">
        <v>2</v>
      </c>
      <c r="S257" s="313"/>
      <c r="T257" s="314"/>
      <c r="U257" s="107"/>
    </row>
    <row r="258" spans="1:21" ht="13.5" customHeight="1" thickBot="1">
      <c r="A258" s="72" t="s">
        <v>265</v>
      </c>
      <c r="B258" s="73"/>
      <c r="C258" s="283"/>
      <c r="D258" s="279" t="s">
        <v>341</v>
      </c>
      <c r="E258" s="302" t="s">
        <v>113</v>
      </c>
      <c r="F258" s="303"/>
      <c r="G258" s="303"/>
      <c r="H258" s="303"/>
      <c r="I258" s="71"/>
      <c r="J258" s="289" t="s">
        <v>5</v>
      </c>
      <c r="K258" s="290"/>
      <c r="L258" s="289" t="s">
        <v>6</v>
      </c>
      <c r="M258" s="290"/>
      <c r="N258" s="289" t="s">
        <v>7</v>
      </c>
      <c r="O258" s="290"/>
      <c r="P258" s="289" t="s">
        <v>8</v>
      </c>
      <c r="Q258" s="290"/>
      <c r="R258" s="306" t="s">
        <v>141</v>
      </c>
      <c r="S258" s="282" t="s">
        <v>338</v>
      </c>
      <c r="T258" s="306" t="s">
        <v>42</v>
      </c>
      <c r="U258" s="72" t="s">
        <v>9</v>
      </c>
    </row>
    <row r="259" spans="1:21" ht="13.5" customHeight="1" thickBot="1">
      <c r="A259" s="72" t="s">
        <v>3</v>
      </c>
      <c r="B259" s="72" t="s">
        <v>0</v>
      </c>
      <c r="C259" s="283"/>
      <c r="D259" s="280"/>
      <c r="E259" s="282" t="s">
        <v>342</v>
      </c>
      <c r="F259" s="276" t="s">
        <v>344</v>
      </c>
      <c r="G259" s="282" t="s">
        <v>345</v>
      </c>
      <c r="H259" s="279" t="s">
        <v>340</v>
      </c>
      <c r="I259" s="281" t="s">
        <v>339</v>
      </c>
      <c r="J259" s="123" t="s">
        <v>11</v>
      </c>
      <c r="K259" s="124" t="s">
        <v>12</v>
      </c>
      <c r="L259" s="123" t="s">
        <v>13</v>
      </c>
      <c r="M259" s="124" t="s">
        <v>14</v>
      </c>
      <c r="N259" s="123" t="s">
        <v>15</v>
      </c>
      <c r="O259" s="124" t="s">
        <v>16</v>
      </c>
      <c r="P259" s="123" t="s">
        <v>17</v>
      </c>
      <c r="Q259" s="113" t="s">
        <v>18</v>
      </c>
      <c r="R259" s="281"/>
      <c r="S259" s="283"/>
      <c r="T259" s="281"/>
      <c r="U259" s="72" t="s">
        <v>19</v>
      </c>
    </row>
    <row r="260" spans="1:21" ht="12.75">
      <c r="A260" s="73"/>
      <c r="B260" s="72" t="s">
        <v>4</v>
      </c>
      <c r="C260" s="283"/>
      <c r="D260" s="280"/>
      <c r="E260" s="283"/>
      <c r="F260" s="277"/>
      <c r="G260" s="283"/>
      <c r="H260" s="280"/>
      <c r="I260" s="281"/>
      <c r="J260" s="120" t="s">
        <v>20</v>
      </c>
      <c r="K260" s="121" t="s">
        <v>20</v>
      </c>
      <c r="L260" s="6" t="s">
        <v>20</v>
      </c>
      <c r="M260" s="121" t="s">
        <v>20</v>
      </c>
      <c r="N260" s="6" t="s">
        <v>20</v>
      </c>
      <c r="O260" s="6" t="s">
        <v>20</v>
      </c>
      <c r="P260" s="121" t="s">
        <v>20</v>
      </c>
      <c r="Q260" s="6" t="s">
        <v>20</v>
      </c>
      <c r="R260" s="278"/>
      <c r="S260" s="283"/>
      <c r="T260" s="281"/>
      <c r="U260" s="72" t="s">
        <v>21</v>
      </c>
    </row>
    <row r="261" spans="1:21" ht="12.75">
      <c r="A261" s="73"/>
      <c r="B261" s="73"/>
      <c r="C261" s="283"/>
      <c r="D261" s="280"/>
      <c r="E261" s="283"/>
      <c r="F261" s="277"/>
      <c r="G261" s="283"/>
      <c r="H261" s="280"/>
      <c r="I261" s="281"/>
      <c r="J261" s="7" t="s">
        <v>22</v>
      </c>
      <c r="K261" s="8" t="s">
        <v>22</v>
      </c>
      <c r="L261" s="7" t="s">
        <v>22</v>
      </c>
      <c r="M261" s="8" t="s">
        <v>22</v>
      </c>
      <c r="N261" s="7" t="s">
        <v>22</v>
      </c>
      <c r="O261" s="7" t="s">
        <v>22</v>
      </c>
      <c r="P261" s="8" t="s">
        <v>22</v>
      </c>
      <c r="Q261" s="7" t="s">
        <v>22</v>
      </c>
      <c r="R261" s="278"/>
      <c r="S261" s="283"/>
      <c r="T261" s="281"/>
      <c r="U261" s="72"/>
    </row>
    <row r="262" spans="1:21" ht="12.75">
      <c r="A262" s="73"/>
      <c r="B262" s="73"/>
      <c r="C262" s="283"/>
      <c r="D262" s="280"/>
      <c r="E262" s="283"/>
      <c r="F262" s="277"/>
      <c r="G262" s="283"/>
      <c r="H262" s="280"/>
      <c r="I262" s="281"/>
      <c r="J262" s="7" t="s">
        <v>23</v>
      </c>
      <c r="K262" s="8" t="s">
        <v>23</v>
      </c>
      <c r="L262" s="7" t="s">
        <v>23</v>
      </c>
      <c r="M262" s="8" t="s">
        <v>23</v>
      </c>
      <c r="N262" s="7" t="s">
        <v>23</v>
      </c>
      <c r="O262" s="7" t="s">
        <v>23</v>
      </c>
      <c r="P262" s="8" t="s">
        <v>23</v>
      </c>
      <c r="Q262" s="7" t="s">
        <v>23</v>
      </c>
      <c r="R262" s="278"/>
      <c r="S262" s="283"/>
      <c r="T262" s="281"/>
      <c r="U262" s="72"/>
    </row>
    <row r="263" spans="1:21" ht="12.75">
      <c r="A263" s="73"/>
      <c r="B263" s="73"/>
      <c r="C263" s="283"/>
      <c r="D263" s="280"/>
      <c r="E263" s="283"/>
      <c r="F263" s="277"/>
      <c r="G263" s="283"/>
      <c r="H263" s="280"/>
      <c r="I263" s="281"/>
      <c r="J263" s="7" t="s">
        <v>61</v>
      </c>
      <c r="K263" s="7" t="s">
        <v>61</v>
      </c>
      <c r="L263" s="7" t="s">
        <v>61</v>
      </c>
      <c r="M263" s="7" t="s">
        <v>61</v>
      </c>
      <c r="N263" s="7" t="s">
        <v>61</v>
      </c>
      <c r="O263" s="7" t="s">
        <v>61</v>
      </c>
      <c r="P263" s="7" t="s">
        <v>61</v>
      </c>
      <c r="Q263" s="7" t="s">
        <v>61</v>
      </c>
      <c r="R263" s="278"/>
      <c r="S263" s="283"/>
      <c r="T263" s="281"/>
      <c r="U263" s="72"/>
    </row>
    <row r="264" spans="1:21" ht="13.5" thickBot="1">
      <c r="A264" s="108"/>
      <c r="B264" s="73"/>
      <c r="C264" s="292"/>
      <c r="D264" s="307"/>
      <c r="E264" s="283"/>
      <c r="F264" s="278"/>
      <c r="G264" s="283"/>
      <c r="H264" s="280"/>
      <c r="I264" s="281"/>
      <c r="J264" s="122" t="s">
        <v>10</v>
      </c>
      <c r="K264" s="122" t="s">
        <v>10</v>
      </c>
      <c r="L264" s="122" t="s">
        <v>10</v>
      </c>
      <c r="M264" s="122" t="s">
        <v>10</v>
      </c>
      <c r="N264" s="122" t="s">
        <v>10</v>
      </c>
      <c r="O264" s="122" t="s">
        <v>10</v>
      </c>
      <c r="P264" s="122" t="s">
        <v>10</v>
      </c>
      <c r="Q264" s="122" t="s">
        <v>10</v>
      </c>
      <c r="R264" s="278"/>
      <c r="S264" s="283"/>
      <c r="T264" s="281"/>
      <c r="U264" s="102"/>
    </row>
    <row r="265" spans="1:21" ht="13.5" thickBot="1">
      <c r="A265" s="110">
        <v>1</v>
      </c>
      <c r="B265" s="80">
        <v>2</v>
      </c>
      <c r="C265" s="80">
        <v>3</v>
      </c>
      <c r="D265" s="98">
        <v>4</v>
      </c>
      <c r="E265" s="80">
        <v>5</v>
      </c>
      <c r="F265" s="98">
        <v>6</v>
      </c>
      <c r="G265" s="80">
        <v>7</v>
      </c>
      <c r="H265" s="98">
        <v>8</v>
      </c>
      <c r="I265" s="80">
        <v>9</v>
      </c>
      <c r="J265" s="80">
        <v>10</v>
      </c>
      <c r="K265" s="98">
        <v>11</v>
      </c>
      <c r="L265" s="80">
        <v>12</v>
      </c>
      <c r="M265" s="98">
        <v>13</v>
      </c>
      <c r="N265" s="80">
        <v>14</v>
      </c>
      <c r="O265" s="98">
        <v>15</v>
      </c>
      <c r="P265" s="80">
        <v>16</v>
      </c>
      <c r="Q265" s="109">
        <v>17</v>
      </c>
      <c r="R265" s="91">
        <v>18</v>
      </c>
      <c r="S265" s="119">
        <v>19</v>
      </c>
      <c r="T265" s="119">
        <v>20</v>
      </c>
      <c r="U265" s="102">
        <v>21</v>
      </c>
    </row>
    <row r="266" spans="1:21" ht="15.75" thickBot="1">
      <c r="A266" s="286" t="s">
        <v>347</v>
      </c>
      <c r="B266" s="287"/>
      <c r="C266" s="287"/>
      <c r="D266" s="287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8"/>
    </row>
    <row r="267" spans="1:22" ht="12.75" customHeight="1">
      <c r="A267" s="14"/>
      <c r="B267" s="32"/>
      <c r="C267" s="14"/>
      <c r="D267" s="14"/>
      <c r="E267" s="36"/>
      <c r="F267" s="32"/>
      <c r="G267" s="14"/>
      <c r="H267" s="12"/>
      <c r="I267" s="12"/>
      <c r="J267" s="44"/>
      <c r="K267" s="45"/>
      <c r="L267" s="45"/>
      <c r="M267" s="45"/>
      <c r="N267" s="45">
        <v>16</v>
      </c>
      <c r="O267" s="45"/>
      <c r="P267" s="45"/>
      <c r="Q267" s="39"/>
      <c r="R267" s="36"/>
      <c r="S267" s="12"/>
      <c r="T267" s="14"/>
      <c r="U267" s="46"/>
      <c r="V267" s="131"/>
    </row>
    <row r="268" spans="1:22" ht="12.75" customHeight="1">
      <c r="A268" s="17" t="s">
        <v>118</v>
      </c>
      <c r="B268" s="16" t="s">
        <v>223</v>
      </c>
      <c r="C268" s="17">
        <f>D268/36</f>
        <v>3</v>
      </c>
      <c r="D268" s="17">
        <f>SUM(E268:I268)</f>
        <v>108</v>
      </c>
      <c r="E268" s="16">
        <f>SUM(J267:Q267)</f>
        <v>16</v>
      </c>
      <c r="F268" s="17">
        <f>SUM(J268:Q268)</f>
        <v>16</v>
      </c>
      <c r="G268" s="17">
        <f>SUM(J269:Q269)</f>
        <v>20</v>
      </c>
      <c r="H268" s="16">
        <f>SUM(J270:Q270)</f>
        <v>0</v>
      </c>
      <c r="I268" s="13">
        <f>SUM(J271:Q271)</f>
        <v>56</v>
      </c>
      <c r="J268" s="20"/>
      <c r="K268" s="21"/>
      <c r="L268" s="22"/>
      <c r="M268" s="22"/>
      <c r="N268" s="22">
        <v>16</v>
      </c>
      <c r="O268" s="22"/>
      <c r="P268" s="22"/>
      <c r="Q268" s="23"/>
      <c r="R268" s="15"/>
      <c r="T268" s="176"/>
      <c r="U268" s="177"/>
      <c r="V268" s="131"/>
    </row>
    <row r="269" spans="1:22" ht="12.75" customHeight="1">
      <c r="A269" s="17"/>
      <c r="B269" s="16"/>
      <c r="C269" s="17"/>
      <c r="D269" s="17"/>
      <c r="E269" s="15"/>
      <c r="F269" s="16"/>
      <c r="G269" s="18"/>
      <c r="H269" s="19"/>
      <c r="I269" s="19"/>
      <c r="J269" s="20"/>
      <c r="K269" s="21"/>
      <c r="L269" s="22"/>
      <c r="M269" s="22"/>
      <c r="N269" s="22">
        <v>20</v>
      </c>
      <c r="O269" s="22"/>
      <c r="P269" s="22"/>
      <c r="Q269" s="23"/>
      <c r="R269" s="15"/>
      <c r="S269" s="13">
        <v>5</v>
      </c>
      <c r="T269" s="17"/>
      <c r="U269" s="84" t="s">
        <v>134</v>
      </c>
      <c r="V269" s="131"/>
    </row>
    <row r="270" spans="1:22" ht="12.75" customHeight="1">
      <c r="A270" s="17"/>
      <c r="B270" s="16"/>
      <c r="C270" s="17"/>
      <c r="D270" s="17"/>
      <c r="E270" s="15"/>
      <c r="F270" s="16"/>
      <c r="G270" s="17"/>
      <c r="H270" s="13"/>
      <c r="I270" s="13"/>
      <c r="J270" s="20"/>
      <c r="K270" s="22"/>
      <c r="L270" s="22"/>
      <c r="M270" s="22"/>
      <c r="N270" s="22"/>
      <c r="O270" s="22"/>
      <c r="P270" s="22"/>
      <c r="Q270" s="23"/>
      <c r="R270" s="15"/>
      <c r="S270" s="13"/>
      <c r="T270" s="17"/>
      <c r="U270" s="84"/>
      <c r="V270" s="131"/>
    </row>
    <row r="271" spans="1:22" ht="12.75" customHeight="1" thickBot="1">
      <c r="A271" s="25"/>
      <c r="B271" s="27"/>
      <c r="C271" s="25"/>
      <c r="D271" s="25"/>
      <c r="E271" s="26"/>
      <c r="F271" s="27"/>
      <c r="G271" s="25"/>
      <c r="H271" s="24"/>
      <c r="I271" s="24"/>
      <c r="J271" s="28"/>
      <c r="K271" s="29"/>
      <c r="L271" s="29"/>
      <c r="M271" s="29"/>
      <c r="N271" s="29">
        <v>56</v>
      </c>
      <c r="O271" s="29"/>
      <c r="P271" s="29"/>
      <c r="Q271" s="30"/>
      <c r="R271" s="26"/>
      <c r="S271" s="24"/>
      <c r="T271" s="25"/>
      <c r="U271" s="171"/>
      <c r="V271" s="131"/>
    </row>
    <row r="272" spans="1:22" ht="12.75" customHeight="1">
      <c r="A272" s="230"/>
      <c r="B272" s="32"/>
      <c r="C272" s="14"/>
      <c r="D272" s="14"/>
      <c r="E272" s="32"/>
      <c r="F272" s="14"/>
      <c r="G272" s="14"/>
      <c r="H272" s="32"/>
      <c r="I272" s="12"/>
      <c r="J272" s="33"/>
      <c r="K272" s="34"/>
      <c r="L272" s="34"/>
      <c r="M272" s="34">
        <v>16</v>
      </c>
      <c r="N272" s="34"/>
      <c r="O272" s="34"/>
      <c r="P272" s="34"/>
      <c r="Q272" s="35"/>
      <c r="R272" s="14"/>
      <c r="S272" s="12"/>
      <c r="T272" s="14"/>
      <c r="U272" s="46"/>
      <c r="V272" s="131"/>
    </row>
    <row r="273" spans="1:22" ht="12.75" customHeight="1">
      <c r="A273" s="231" t="s">
        <v>119</v>
      </c>
      <c r="B273" s="16" t="s">
        <v>224</v>
      </c>
      <c r="C273" s="17">
        <f>D273/36</f>
        <v>3</v>
      </c>
      <c r="D273" s="17">
        <f>SUM(E273:I273)</f>
        <v>108</v>
      </c>
      <c r="E273" s="16">
        <f>SUM(J272:Q272)</f>
        <v>16</v>
      </c>
      <c r="F273" s="17">
        <f>SUM(J273:Q273)</f>
        <v>16</v>
      </c>
      <c r="G273" s="17">
        <f>SUM(J274:Q274)</f>
        <v>20</v>
      </c>
      <c r="H273" s="16">
        <f>SUM(J275:Q275)</f>
        <v>0</v>
      </c>
      <c r="I273" s="13">
        <f>SUM(J276:Q276)</f>
        <v>56</v>
      </c>
      <c r="J273" s="20"/>
      <c r="K273" s="22"/>
      <c r="L273" s="22"/>
      <c r="M273" s="22">
        <v>16</v>
      </c>
      <c r="N273" s="22"/>
      <c r="O273" s="22"/>
      <c r="P273" s="22"/>
      <c r="Q273" s="38"/>
      <c r="R273" s="17"/>
      <c r="T273" s="176"/>
      <c r="U273" s="177"/>
      <c r="V273" s="131" t="s">
        <v>371</v>
      </c>
    </row>
    <row r="274" spans="1:22" ht="12.75" customHeight="1">
      <c r="A274" s="231"/>
      <c r="B274" s="16" t="s">
        <v>225</v>
      </c>
      <c r="C274" s="17"/>
      <c r="D274" s="17"/>
      <c r="E274" s="16"/>
      <c r="F274" s="17"/>
      <c r="G274" s="17"/>
      <c r="H274" s="16"/>
      <c r="I274" s="13"/>
      <c r="J274" s="20"/>
      <c r="K274" s="22"/>
      <c r="L274" s="22"/>
      <c r="M274" s="22">
        <v>20</v>
      </c>
      <c r="N274" s="22"/>
      <c r="O274" s="22"/>
      <c r="P274" s="22"/>
      <c r="Q274" s="38"/>
      <c r="R274" s="17"/>
      <c r="S274" s="13">
        <v>4</v>
      </c>
      <c r="T274" s="17"/>
      <c r="U274" s="84" t="s">
        <v>74</v>
      </c>
      <c r="V274" s="131"/>
    </row>
    <row r="275" spans="1:22" ht="12.75" customHeight="1">
      <c r="A275" s="231"/>
      <c r="B275" s="16" t="s">
        <v>226</v>
      </c>
      <c r="C275" s="17"/>
      <c r="D275" s="17"/>
      <c r="E275" s="16"/>
      <c r="F275" s="17"/>
      <c r="G275" s="17"/>
      <c r="H275" s="16"/>
      <c r="I275" s="13"/>
      <c r="J275" s="20"/>
      <c r="K275" s="22"/>
      <c r="L275" s="22"/>
      <c r="M275" s="22"/>
      <c r="N275" s="22"/>
      <c r="O275" s="22"/>
      <c r="P275" s="22"/>
      <c r="Q275" s="38"/>
      <c r="R275" s="17"/>
      <c r="S275" s="13"/>
      <c r="T275" s="17"/>
      <c r="U275" s="84"/>
      <c r="V275" s="131"/>
    </row>
    <row r="276" spans="1:22" ht="12.75" customHeight="1" thickBot="1">
      <c r="A276" s="232"/>
      <c r="B276" s="27"/>
      <c r="C276" s="25"/>
      <c r="D276" s="25"/>
      <c r="E276" s="27"/>
      <c r="F276" s="25"/>
      <c r="G276" s="25"/>
      <c r="H276" s="27"/>
      <c r="I276" s="24"/>
      <c r="J276" s="28"/>
      <c r="K276" s="29"/>
      <c r="L276" s="29"/>
      <c r="M276" s="29">
        <v>56</v>
      </c>
      <c r="N276" s="29"/>
      <c r="O276" s="29"/>
      <c r="P276" s="29"/>
      <c r="Q276" s="26"/>
      <c r="R276" s="25"/>
      <c r="S276" s="24"/>
      <c r="T276" s="25"/>
      <c r="U276" s="171"/>
      <c r="V276" s="131"/>
    </row>
    <row r="277" spans="1:22" ht="12.75" customHeight="1">
      <c r="A277" s="230"/>
      <c r="B277" s="32" t="s">
        <v>227</v>
      </c>
      <c r="C277" s="14"/>
      <c r="D277" s="14"/>
      <c r="E277" s="32"/>
      <c r="F277" s="14"/>
      <c r="G277" s="14"/>
      <c r="H277" s="32"/>
      <c r="I277" s="12"/>
      <c r="J277" s="33"/>
      <c r="K277" s="34"/>
      <c r="L277" s="34"/>
      <c r="M277" s="34">
        <v>14</v>
      </c>
      <c r="N277" s="34"/>
      <c r="O277" s="34"/>
      <c r="P277" s="34"/>
      <c r="Q277" s="39"/>
      <c r="R277" s="14"/>
      <c r="S277" s="12"/>
      <c r="T277" s="14"/>
      <c r="U277" s="46"/>
      <c r="V277" s="131"/>
    </row>
    <row r="278" spans="1:22" ht="12.75" customHeight="1">
      <c r="A278" s="231" t="s">
        <v>122</v>
      </c>
      <c r="B278" s="16" t="s">
        <v>228</v>
      </c>
      <c r="C278" s="17">
        <f>D278/36</f>
        <v>3</v>
      </c>
      <c r="D278" s="17">
        <f>SUM(E278:I278)</f>
        <v>108</v>
      </c>
      <c r="E278" s="16">
        <f>SUM(J277:Q277)</f>
        <v>14</v>
      </c>
      <c r="F278" s="17">
        <f>SUM(J278:Q278)</f>
        <v>12</v>
      </c>
      <c r="G278" s="17">
        <f>SUM(J279:Q279)</f>
        <v>20</v>
      </c>
      <c r="H278" s="16">
        <f>SUM(J280:Q280)</f>
        <v>0</v>
      </c>
      <c r="I278" s="13">
        <f>SUM(J281:Q281)</f>
        <v>62</v>
      </c>
      <c r="J278" s="20"/>
      <c r="K278" s="22"/>
      <c r="L278" s="22"/>
      <c r="M278" s="22">
        <v>12</v>
      </c>
      <c r="N278" s="22"/>
      <c r="O278" s="22"/>
      <c r="P278" s="22"/>
      <c r="Q278" s="38"/>
      <c r="R278" s="17"/>
      <c r="S278" s="13" t="s">
        <v>222</v>
      </c>
      <c r="T278" s="17"/>
      <c r="U278" s="84" t="s">
        <v>368</v>
      </c>
      <c r="V278" s="131" t="s">
        <v>222</v>
      </c>
    </row>
    <row r="279" spans="1:22" ht="12.75" customHeight="1">
      <c r="A279" s="231"/>
      <c r="B279" s="16" t="s">
        <v>229</v>
      </c>
      <c r="C279" s="17"/>
      <c r="D279" s="17"/>
      <c r="E279" s="16"/>
      <c r="F279" s="17"/>
      <c r="G279" s="17"/>
      <c r="H279" s="16"/>
      <c r="I279" s="13"/>
      <c r="J279" s="20"/>
      <c r="K279" s="22"/>
      <c r="L279" s="22"/>
      <c r="M279" s="22">
        <v>20</v>
      </c>
      <c r="N279" s="22"/>
      <c r="O279" s="22"/>
      <c r="P279" s="22"/>
      <c r="Q279" s="38"/>
      <c r="R279" s="17"/>
      <c r="S279" s="13">
        <v>4</v>
      </c>
      <c r="T279" s="17"/>
      <c r="U279" s="84" t="s">
        <v>369</v>
      </c>
      <c r="V279" s="131" t="s">
        <v>371</v>
      </c>
    </row>
    <row r="280" spans="1:22" ht="12.75" customHeight="1">
      <c r="A280" s="231"/>
      <c r="B280" s="16" t="s">
        <v>230</v>
      </c>
      <c r="C280" s="17"/>
      <c r="D280" s="17"/>
      <c r="E280" s="16"/>
      <c r="F280" s="17"/>
      <c r="G280" s="17"/>
      <c r="H280" s="16"/>
      <c r="I280" s="13"/>
      <c r="J280" s="47"/>
      <c r="K280" s="48"/>
      <c r="L280" s="48"/>
      <c r="M280" s="48"/>
      <c r="N280" s="48"/>
      <c r="O280" s="48"/>
      <c r="P280" s="48"/>
      <c r="Q280" s="38"/>
      <c r="R280" s="17"/>
      <c r="S280" s="13"/>
      <c r="T280" s="17"/>
      <c r="U280" s="84" t="s">
        <v>370</v>
      </c>
      <c r="V280" s="131"/>
    </row>
    <row r="281" spans="1:22" ht="12.75" customHeight="1" thickBot="1">
      <c r="A281" s="232"/>
      <c r="B281" s="27"/>
      <c r="C281" s="25"/>
      <c r="D281" s="25"/>
      <c r="E281" s="27"/>
      <c r="F281" s="25"/>
      <c r="G281" s="25"/>
      <c r="H281" s="27"/>
      <c r="I281" s="24"/>
      <c r="J281" s="28"/>
      <c r="K281" s="29"/>
      <c r="L281" s="29"/>
      <c r="M281" s="29">
        <v>62</v>
      </c>
      <c r="N281" s="29"/>
      <c r="O281" s="29"/>
      <c r="P281" s="29"/>
      <c r="Q281" s="26"/>
      <c r="R281" s="25"/>
      <c r="S281" s="24"/>
      <c r="T281" s="25"/>
      <c r="U281" s="171"/>
      <c r="V281" s="131"/>
    </row>
    <row r="282" spans="1:22" ht="12.75" customHeight="1">
      <c r="A282" s="231"/>
      <c r="B282" s="32"/>
      <c r="C282" s="14"/>
      <c r="D282" s="16"/>
      <c r="E282" s="14"/>
      <c r="F282" s="16"/>
      <c r="G282" s="14"/>
      <c r="H282" s="16"/>
      <c r="I282" s="14"/>
      <c r="J282" s="64"/>
      <c r="K282" s="60"/>
      <c r="L282" s="58"/>
      <c r="M282" s="34">
        <v>14</v>
      </c>
      <c r="N282" s="58"/>
      <c r="O282" s="58"/>
      <c r="P282" s="58"/>
      <c r="Q282" s="59"/>
      <c r="R282" s="14"/>
      <c r="S282" s="12"/>
      <c r="T282" s="14"/>
      <c r="U282" s="46"/>
      <c r="V282" s="131"/>
    </row>
    <row r="283" spans="1:22" ht="12.75" customHeight="1">
      <c r="A283" s="231" t="s">
        <v>124</v>
      </c>
      <c r="B283" s="16" t="s">
        <v>227</v>
      </c>
      <c r="C283" s="17">
        <f>D283/36</f>
        <v>3</v>
      </c>
      <c r="D283" s="17">
        <f>SUM(E283:I283)</f>
        <v>108</v>
      </c>
      <c r="E283" s="16">
        <f>SUM(J282:Q282)</f>
        <v>14</v>
      </c>
      <c r="F283" s="17">
        <f>SUM(J283:Q283)</f>
        <v>12</v>
      </c>
      <c r="G283" s="17">
        <f>SUM(J284:Q284)</f>
        <v>20</v>
      </c>
      <c r="H283" s="16">
        <f>SUM(J285:Q285)</f>
        <v>0</v>
      </c>
      <c r="I283" s="17">
        <f>SUM(J286:Q286)</f>
        <v>62</v>
      </c>
      <c r="J283" s="67"/>
      <c r="K283" s="61"/>
      <c r="L283" s="22"/>
      <c r="M283" s="22">
        <v>12</v>
      </c>
      <c r="N283" s="22"/>
      <c r="O283" s="22"/>
      <c r="P283" s="22"/>
      <c r="Q283" s="38"/>
      <c r="R283" s="17"/>
      <c r="S283" s="13" t="s">
        <v>222</v>
      </c>
      <c r="T283" s="17"/>
      <c r="U283" s="177"/>
      <c r="V283" s="131" t="s">
        <v>222</v>
      </c>
    </row>
    <row r="284" spans="1:22" ht="12.75" customHeight="1">
      <c r="A284" s="231"/>
      <c r="B284" s="16" t="s">
        <v>228</v>
      </c>
      <c r="C284" s="17"/>
      <c r="D284" s="16"/>
      <c r="E284" s="17"/>
      <c r="F284" s="16"/>
      <c r="G284" s="17"/>
      <c r="H284" s="16"/>
      <c r="I284" s="17"/>
      <c r="J284" s="64"/>
      <c r="K284" s="61"/>
      <c r="L284" s="22"/>
      <c r="M284" s="22">
        <v>20</v>
      </c>
      <c r="N284" s="22"/>
      <c r="O284" s="22"/>
      <c r="P284" s="22"/>
      <c r="Q284" s="38"/>
      <c r="R284" s="17"/>
      <c r="S284" s="13">
        <v>4</v>
      </c>
      <c r="T284" s="17"/>
      <c r="U284" s="84" t="s">
        <v>204</v>
      </c>
      <c r="V284" s="131" t="s">
        <v>371</v>
      </c>
    </row>
    <row r="285" spans="1:22" ht="12.75" customHeight="1">
      <c r="A285" s="231"/>
      <c r="B285" s="16" t="s">
        <v>374</v>
      </c>
      <c r="C285" s="17"/>
      <c r="D285" s="16"/>
      <c r="E285" s="17"/>
      <c r="F285" s="16"/>
      <c r="G285" s="17"/>
      <c r="H285" s="16"/>
      <c r="I285" s="17"/>
      <c r="J285" s="67"/>
      <c r="K285" s="62"/>
      <c r="L285" s="48"/>
      <c r="M285" s="48"/>
      <c r="N285" s="48"/>
      <c r="O285" s="48"/>
      <c r="P285" s="48"/>
      <c r="Q285" s="38"/>
      <c r="R285" s="17"/>
      <c r="S285" s="13"/>
      <c r="T285" s="17"/>
      <c r="U285" s="84"/>
      <c r="V285" s="131"/>
    </row>
    <row r="286" spans="1:22" ht="12.75" customHeight="1" thickBot="1">
      <c r="A286" s="231"/>
      <c r="B286" s="27"/>
      <c r="C286" s="25"/>
      <c r="D286" s="27"/>
      <c r="E286" s="25"/>
      <c r="F286" s="27"/>
      <c r="G286" s="25"/>
      <c r="H286" s="27"/>
      <c r="I286" s="25"/>
      <c r="J286" s="65"/>
      <c r="K286" s="63"/>
      <c r="L286" s="29"/>
      <c r="M286" s="29">
        <v>62</v>
      </c>
      <c r="N286" s="29"/>
      <c r="O286" s="29"/>
      <c r="P286" s="29"/>
      <c r="Q286" s="26"/>
      <c r="R286" s="17"/>
      <c r="S286" s="13"/>
      <c r="T286" s="17"/>
      <c r="U286" s="84"/>
      <c r="V286" s="131"/>
    </row>
    <row r="287" spans="1:22" ht="12.75" customHeight="1">
      <c r="A287" s="230"/>
      <c r="B287" s="32"/>
      <c r="C287" s="14"/>
      <c r="D287" s="14"/>
      <c r="E287" s="32"/>
      <c r="F287" s="14"/>
      <c r="G287" s="14"/>
      <c r="H287" s="32"/>
      <c r="I287" s="12"/>
      <c r="J287" s="43"/>
      <c r="K287" s="58"/>
      <c r="L287" s="58"/>
      <c r="N287" s="58">
        <v>20</v>
      </c>
      <c r="O287" s="58"/>
      <c r="P287" s="58"/>
      <c r="Q287" s="68"/>
      <c r="R287" s="36"/>
      <c r="S287" s="12"/>
      <c r="T287" s="14"/>
      <c r="U287" s="46"/>
      <c r="V287" s="131"/>
    </row>
    <row r="288" spans="1:22" ht="12.75" customHeight="1">
      <c r="A288" s="231" t="s">
        <v>126</v>
      </c>
      <c r="B288" s="244" t="s">
        <v>92</v>
      </c>
      <c r="C288" s="17">
        <f>D288/36</f>
        <v>3</v>
      </c>
      <c r="D288" s="17">
        <f>SUM(E288:I288)</f>
        <v>108</v>
      </c>
      <c r="E288" s="16">
        <f>SUM(J287:Q287)</f>
        <v>20</v>
      </c>
      <c r="F288" s="17">
        <f>SUM(J288:Q288)</f>
        <v>20</v>
      </c>
      <c r="G288" s="17">
        <f>SUM(J289:Q289)</f>
        <v>20</v>
      </c>
      <c r="H288" s="16">
        <f>SUM(J290:Q290)</f>
        <v>0</v>
      </c>
      <c r="I288" s="13">
        <f>SUM(J291:Q291)</f>
        <v>48</v>
      </c>
      <c r="J288" s="20"/>
      <c r="K288" s="21"/>
      <c r="L288" s="22"/>
      <c r="M288" s="66"/>
      <c r="N288" s="22">
        <v>20</v>
      </c>
      <c r="O288" s="22"/>
      <c r="P288" s="22"/>
      <c r="Q288" s="23"/>
      <c r="R288" s="15"/>
      <c r="S288" s="13" t="s">
        <v>222</v>
      </c>
      <c r="T288" s="17"/>
      <c r="U288" s="177"/>
      <c r="V288" s="131"/>
    </row>
    <row r="289" spans="1:22" ht="12.75" customHeight="1">
      <c r="A289" s="231"/>
      <c r="B289" s="244" t="s">
        <v>231</v>
      </c>
      <c r="C289" s="18"/>
      <c r="D289" s="17"/>
      <c r="E289" s="16"/>
      <c r="F289" s="17"/>
      <c r="G289" s="17"/>
      <c r="H289" s="16"/>
      <c r="I289" s="13"/>
      <c r="J289" s="20"/>
      <c r="K289" s="22"/>
      <c r="L289" s="22"/>
      <c r="N289" s="22">
        <v>20</v>
      </c>
      <c r="O289" s="22"/>
      <c r="P289" s="22"/>
      <c r="Q289" s="23"/>
      <c r="R289" s="15"/>
      <c r="S289" s="13">
        <v>5</v>
      </c>
      <c r="T289" s="17"/>
      <c r="U289" s="84" t="s">
        <v>204</v>
      </c>
      <c r="V289" s="131" t="s">
        <v>371</v>
      </c>
    </row>
    <row r="290" spans="1:22" ht="12.75" customHeight="1">
      <c r="A290" s="231"/>
      <c r="B290" s="244"/>
      <c r="C290" s="18"/>
      <c r="D290" s="17"/>
      <c r="E290" s="16"/>
      <c r="F290" s="17"/>
      <c r="G290" s="17"/>
      <c r="H290" s="16"/>
      <c r="I290" s="13"/>
      <c r="J290" s="47"/>
      <c r="K290" s="48"/>
      <c r="L290" s="48"/>
      <c r="M290" s="66"/>
      <c r="N290" s="48"/>
      <c r="O290" s="48"/>
      <c r="P290" s="48"/>
      <c r="Q290" s="49"/>
      <c r="R290" s="15"/>
      <c r="S290" s="13"/>
      <c r="T290" s="17"/>
      <c r="U290" s="84"/>
      <c r="V290" s="131"/>
    </row>
    <row r="291" spans="1:22" ht="12.75" customHeight="1" thickBot="1">
      <c r="A291" s="232"/>
      <c r="B291" s="27"/>
      <c r="C291" s="25"/>
      <c r="D291" s="25"/>
      <c r="E291" s="27"/>
      <c r="F291" s="25"/>
      <c r="G291" s="25"/>
      <c r="H291" s="27"/>
      <c r="I291" s="24"/>
      <c r="J291" s="28"/>
      <c r="K291" s="29"/>
      <c r="L291" s="29"/>
      <c r="N291" s="29">
        <v>48</v>
      </c>
      <c r="O291" s="29"/>
      <c r="P291" s="29"/>
      <c r="Q291" s="30"/>
      <c r="R291" s="26"/>
      <c r="S291" s="24"/>
      <c r="T291" s="25"/>
      <c r="U291" s="171"/>
      <c r="V291" s="131"/>
    </row>
    <row r="292" spans="1:22" ht="12.75" customHeight="1">
      <c r="A292" s="14"/>
      <c r="B292" s="32"/>
      <c r="C292" s="14"/>
      <c r="D292" s="14"/>
      <c r="E292" s="32"/>
      <c r="F292" s="14"/>
      <c r="G292" s="14"/>
      <c r="H292" s="32"/>
      <c r="I292" s="12"/>
      <c r="J292" s="33"/>
      <c r="K292" s="34"/>
      <c r="L292" s="34"/>
      <c r="M292" s="34"/>
      <c r="N292" s="34">
        <v>20</v>
      </c>
      <c r="O292" s="34"/>
      <c r="P292" s="34"/>
      <c r="Q292" s="35"/>
      <c r="R292" s="14"/>
      <c r="S292" s="12"/>
      <c r="T292" s="14"/>
      <c r="U292" s="46"/>
      <c r="V292" s="131"/>
    </row>
    <row r="293" spans="1:22" ht="12.75" customHeight="1">
      <c r="A293" s="17" t="s">
        <v>135</v>
      </c>
      <c r="B293" s="244" t="s">
        <v>87</v>
      </c>
      <c r="C293" s="17">
        <f>D293/36</f>
        <v>4</v>
      </c>
      <c r="D293" s="17">
        <f>SUM(E293:I293)</f>
        <v>144</v>
      </c>
      <c r="E293" s="16">
        <f>SUM(J292:Q292)</f>
        <v>20</v>
      </c>
      <c r="F293" s="17">
        <f>SUM(J293:Q293)</f>
        <v>20</v>
      </c>
      <c r="G293" s="17">
        <f>SUM(J294:Q294)</f>
        <v>30</v>
      </c>
      <c r="H293" s="16">
        <f>SUM(J295:Q295)</f>
        <v>0</v>
      </c>
      <c r="I293" s="13">
        <f>SUM(J296:Q296)</f>
        <v>74</v>
      </c>
      <c r="J293" s="20"/>
      <c r="K293" s="22"/>
      <c r="L293" s="22"/>
      <c r="M293" s="22"/>
      <c r="N293" s="22">
        <v>20</v>
      </c>
      <c r="O293" s="22"/>
      <c r="P293" s="22"/>
      <c r="Q293" s="38"/>
      <c r="R293" s="17"/>
      <c r="S293" s="13" t="s">
        <v>222</v>
      </c>
      <c r="T293" s="17"/>
      <c r="U293" s="177"/>
      <c r="V293" s="131"/>
    </row>
    <row r="294" spans="1:22" ht="12.75" customHeight="1">
      <c r="A294" s="17"/>
      <c r="B294" s="244" t="s">
        <v>210</v>
      </c>
      <c r="C294" s="18"/>
      <c r="D294" s="17"/>
      <c r="E294" s="16"/>
      <c r="F294" s="17"/>
      <c r="G294" s="17"/>
      <c r="H294" s="16"/>
      <c r="I294" s="13"/>
      <c r="J294" s="20"/>
      <c r="K294" s="22"/>
      <c r="L294" s="22"/>
      <c r="M294" s="22"/>
      <c r="N294" s="22">
        <v>30</v>
      </c>
      <c r="O294" s="22"/>
      <c r="P294" s="22"/>
      <c r="Q294" s="38"/>
      <c r="R294" s="17"/>
      <c r="S294" s="13">
        <v>5</v>
      </c>
      <c r="T294" s="17"/>
      <c r="U294" s="84" t="s">
        <v>88</v>
      </c>
      <c r="V294" s="131"/>
    </row>
    <row r="295" spans="1:22" ht="12.75" customHeight="1">
      <c r="A295" s="17"/>
      <c r="B295" s="244" t="s">
        <v>232</v>
      </c>
      <c r="C295" s="18"/>
      <c r="D295" s="17"/>
      <c r="E295" s="16"/>
      <c r="F295" s="17"/>
      <c r="G295" s="17"/>
      <c r="H295" s="16"/>
      <c r="I295" s="13"/>
      <c r="J295" s="47"/>
      <c r="K295" s="48"/>
      <c r="L295" s="48"/>
      <c r="M295" s="48"/>
      <c r="N295" s="48"/>
      <c r="O295" s="48"/>
      <c r="P295" s="48"/>
      <c r="Q295" s="38"/>
      <c r="R295" s="17"/>
      <c r="S295" s="13"/>
      <c r="T295" s="17"/>
      <c r="U295" s="84"/>
      <c r="V295" s="131"/>
    </row>
    <row r="296" spans="1:22" ht="12.75" customHeight="1" thickBot="1">
      <c r="A296" s="25"/>
      <c r="B296" s="27"/>
      <c r="C296" s="25"/>
      <c r="D296" s="25"/>
      <c r="E296" s="27"/>
      <c r="F296" s="25"/>
      <c r="G296" s="25"/>
      <c r="H296" s="27"/>
      <c r="I296" s="24"/>
      <c r="J296" s="28"/>
      <c r="K296" s="29"/>
      <c r="L296" s="29"/>
      <c r="M296" s="29"/>
      <c r="N296" s="29">
        <v>74</v>
      </c>
      <c r="O296" s="29"/>
      <c r="P296" s="29"/>
      <c r="Q296" s="26"/>
      <c r="R296" s="25"/>
      <c r="S296" s="24"/>
      <c r="T296" s="25"/>
      <c r="U296" s="171"/>
      <c r="V296" s="131"/>
    </row>
    <row r="297" spans="1:22" ht="12.75" customHeight="1">
      <c r="A297" s="14"/>
      <c r="B297" s="32"/>
      <c r="C297" s="14"/>
      <c r="D297" s="14"/>
      <c r="E297" s="32"/>
      <c r="F297" s="14"/>
      <c r="G297" s="14"/>
      <c r="H297" s="32"/>
      <c r="I297" s="12"/>
      <c r="J297" s="33"/>
      <c r="K297" s="34"/>
      <c r="L297" s="34"/>
      <c r="M297" s="34"/>
      <c r="N297" s="34"/>
      <c r="O297" s="34"/>
      <c r="P297" s="34"/>
      <c r="Q297" s="34">
        <v>16</v>
      </c>
      <c r="R297" s="14"/>
      <c r="S297" s="12"/>
      <c r="T297" s="14"/>
      <c r="U297" s="46"/>
      <c r="V297" s="131"/>
    </row>
    <row r="298" spans="1:22" ht="12.75" customHeight="1">
      <c r="A298" s="51" t="s">
        <v>137</v>
      </c>
      <c r="B298" s="244" t="s">
        <v>209</v>
      </c>
      <c r="C298" s="17">
        <f>D298/36</f>
        <v>3</v>
      </c>
      <c r="D298" s="17">
        <f>SUM(E298:I298)</f>
        <v>108</v>
      </c>
      <c r="E298" s="16">
        <f>SUM(J297:Q297)</f>
        <v>16</v>
      </c>
      <c r="F298" s="17">
        <f>SUM(J298:Q298)</f>
        <v>16</v>
      </c>
      <c r="G298" s="17">
        <f>SUM(J299:Q299)</f>
        <v>12</v>
      </c>
      <c r="H298" s="16">
        <f>SUM(J300:Q300)</f>
        <v>0</v>
      </c>
      <c r="I298" s="13">
        <f>SUM(J301:Q301)</f>
        <v>64</v>
      </c>
      <c r="J298" s="20"/>
      <c r="K298" s="22"/>
      <c r="L298" s="22"/>
      <c r="M298" s="22"/>
      <c r="N298" s="22"/>
      <c r="O298" s="22"/>
      <c r="P298" s="22"/>
      <c r="Q298" s="22">
        <v>16</v>
      </c>
      <c r="R298" s="17"/>
      <c r="S298" s="13" t="s">
        <v>222</v>
      </c>
      <c r="T298" s="17"/>
      <c r="U298" s="177"/>
      <c r="V298" s="131"/>
    </row>
    <row r="299" spans="1:22" ht="12.75" customHeight="1">
      <c r="A299" s="17"/>
      <c r="B299" s="16" t="s">
        <v>208</v>
      </c>
      <c r="C299" s="18"/>
      <c r="D299" s="17"/>
      <c r="E299" s="16"/>
      <c r="F299" s="17"/>
      <c r="G299" s="17"/>
      <c r="H299" s="16"/>
      <c r="I299" s="13"/>
      <c r="J299" s="20"/>
      <c r="K299" s="22"/>
      <c r="L299" s="22"/>
      <c r="M299" s="22"/>
      <c r="N299" s="22"/>
      <c r="O299" s="22"/>
      <c r="P299" s="22"/>
      <c r="Q299" s="22">
        <v>12</v>
      </c>
      <c r="R299" s="17"/>
      <c r="S299" s="13">
        <v>8</v>
      </c>
      <c r="T299" s="17"/>
      <c r="U299" s="84" t="s">
        <v>35</v>
      </c>
      <c r="V299" s="131"/>
    </row>
    <row r="300" spans="1:22" ht="12.75" customHeight="1">
      <c r="A300" s="17"/>
      <c r="B300" s="16"/>
      <c r="C300" s="18"/>
      <c r="D300" s="17"/>
      <c r="E300" s="16"/>
      <c r="F300" s="17"/>
      <c r="G300" s="17"/>
      <c r="H300" s="16"/>
      <c r="I300" s="13"/>
      <c r="J300" s="47"/>
      <c r="K300" s="48"/>
      <c r="L300" s="48"/>
      <c r="M300" s="48"/>
      <c r="N300" s="48"/>
      <c r="O300" s="48"/>
      <c r="P300" s="48"/>
      <c r="Q300" s="48"/>
      <c r="R300" s="17"/>
      <c r="S300" s="13"/>
      <c r="T300" s="17"/>
      <c r="U300" s="84"/>
      <c r="V300" s="131"/>
    </row>
    <row r="301" spans="1:22" ht="12.75" customHeight="1" thickBot="1">
      <c r="A301" s="25"/>
      <c r="B301" s="27"/>
      <c r="C301" s="25"/>
      <c r="D301" s="25"/>
      <c r="E301" s="27"/>
      <c r="F301" s="25"/>
      <c r="G301" s="25"/>
      <c r="H301" s="27"/>
      <c r="I301" s="24"/>
      <c r="J301" s="28"/>
      <c r="K301" s="29"/>
      <c r="L301" s="29"/>
      <c r="M301" s="29"/>
      <c r="N301" s="29"/>
      <c r="O301" s="29"/>
      <c r="P301" s="29"/>
      <c r="Q301" s="29">
        <v>64</v>
      </c>
      <c r="R301" s="25"/>
      <c r="S301" s="24"/>
      <c r="T301" s="25"/>
      <c r="U301" s="171"/>
      <c r="V301" s="131"/>
    </row>
    <row r="302" spans="1:22" ht="12.75" customHeight="1">
      <c r="A302" s="230"/>
      <c r="B302" s="32"/>
      <c r="C302" s="14"/>
      <c r="D302" s="14"/>
      <c r="E302" s="32"/>
      <c r="F302" s="14"/>
      <c r="G302" s="14"/>
      <c r="H302" s="32"/>
      <c r="I302" s="12"/>
      <c r="J302" s="33"/>
      <c r="K302" s="34"/>
      <c r="L302" s="34"/>
      <c r="M302" s="34"/>
      <c r="N302" s="34">
        <v>16</v>
      </c>
      <c r="O302" s="34"/>
      <c r="P302" s="34"/>
      <c r="Q302" s="39"/>
      <c r="R302" s="14"/>
      <c r="S302" s="12"/>
      <c r="T302" s="14"/>
      <c r="U302" s="46"/>
      <c r="V302" s="131"/>
    </row>
    <row r="303" spans="1:22" ht="12.75" customHeight="1">
      <c r="A303" s="239" t="s">
        <v>139</v>
      </c>
      <c r="B303" s="244" t="s">
        <v>138</v>
      </c>
      <c r="C303" s="17">
        <f>D303/36</f>
        <v>3</v>
      </c>
      <c r="D303" s="17">
        <f>SUM(E303:I303)</f>
        <v>108</v>
      </c>
      <c r="E303" s="16">
        <f>SUM(J302:Q302)</f>
        <v>16</v>
      </c>
      <c r="F303" s="17">
        <f>SUM(J303:Q303)</f>
        <v>16</v>
      </c>
      <c r="G303" s="17">
        <f>SUM(J304:Q304)</f>
        <v>24</v>
      </c>
      <c r="H303" s="16">
        <f>SUM(J305:Q305)</f>
        <v>0</v>
      </c>
      <c r="I303" s="13">
        <f>SUM(J306:Q306)</f>
        <v>52</v>
      </c>
      <c r="J303" s="20"/>
      <c r="K303" s="22"/>
      <c r="L303" s="22"/>
      <c r="M303" s="22"/>
      <c r="N303" s="22">
        <v>16</v>
      </c>
      <c r="O303" s="22"/>
      <c r="P303" s="22"/>
      <c r="Q303" s="38"/>
      <c r="R303" s="17"/>
      <c r="S303" s="13" t="s">
        <v>222</v>
      </c>
      <c r="T303" s="17"/>
      <c r="U303" s="177"/>
      <c r="V303" s="131" t="s">
        <v>222</v>
      </c>
    </row>
    <row r="304" spans="1:22" ht="12.75" customHeight="1">
      <c r="A304" s="231"/>
      <c r="B304" s="16"/>
      <c r="C304" s="18"/>
      <c r="D304" s="17"/>
      <c r="E304" s="16"/>
      <c r="F304" s="17"/>
      <c r="G304" s="17"/>
      <c r="H304" s="16"/>
      <c r="I304" s="13"/>
      <c r="J304" s="20"/>
      <c r="K304" s="22"/>
      <c r="L304" s="22"/>
      <c r="M304" s="22"/>
      <c r="N304" s="22">
        <v>24</v>
      </c>
      <c r="O304" s="22"/>
      <c r="P304" s="22"/>
      <c r="Q304" s="38"/>
      <c r="R304" s="17"/>
      <c r="S304" s="13">
        <v>5</v>
      </c>
      <c r="T304" s="17"/>
      <c r="U304" s="84" t="s">
        <v>88</v>
      </c>
      <c r="V304" s="131" t="s">
        <v>371</v>
      </c>
    </row>
    <row r="305" spans="1:22" ht="12.75" customHeight="1">
      <c r="A305" s="231"/>
      <c r="B305" s="16"/>
      <c r="C305" s="18"/>
      <c r="D305" s="17"/>
      <c r="E305" s="16"/>
      <c r="F305" s="17"/>
      <c r="G305" s="17"/>
      <c r="H305" s="16"/>
      <c r="I305" s="13"/>
      <c r="J305" s="47"/>
      <c r="K305" s="48"/>
      <c r="L305" s="48"/>
      <c r="M305" s="48"/>
      <c r="N305" s="48"/>
      <c r="O305" s="48"/>
      <c r="P305" s="48"/>
      <c r="Q305" s="38"/>
      <c r="R305" s="17"/>
      <c r="S305" s="13"/>
      <c r="T305" s="17"/>
      <c r="U305" s="84"/>
      <c r="V305" s="131"/>
    </row>
    <row r="306" spans="1:22" ht="12.75" customHeight="1" thickBot="1">
      <c r="A306" s="231"/>
      <c r="B306" s="16"/>
      <c r="C306" s="17"/>
      <c r="D306" s="17"/>
      <c r="E306" s="16"/>
      <c r="F306" s="17"/>
      <c r="G306" s="17"/>
      <c r="H306" s="16"/>
      <c r="I306" s="13"/>
      <c r="J306" s="28"/>
      <c r="K306" s="29"/>
      <c r="L306" s="29"/>
      <c r="M306" s="29"/>
      <c r="N306" s="29">
        <v>52</v>
      </c>
      <c r="O306" s="29"/>
      <c r="P306" s="29"/>
      <c r="Q306" s="26"/>
      <c r="R306" s="25"/>
      <c r="S306" s="24"/>
      <c r="T306" s="25"/>
      <c r="U306" s="171"/>
      <c r="V306" s="131"/>
    </row>
    <row r="307" spans="1:22" ht="12.75" customHeight="1">
      <c r="A307" s="242"/>
      <c r="B307" s="248"/>
      <c r="C307" s="105"/>
      <c r="D307" s="136"/>
      <c r="E307" s="105"/>
      <c r="F307" s="136"/>
      <c r="G307" s="105"/>
      <c r="H307" s="136"/>
      <c r="I307" s="105"/>
      <c r="J307" s="219"/>
      <c r="K307" s="150"/>
      <c r="L307" s="150"/>
      <c r="M307" s="150"/>
      <c r="N307" s="150"/>
      <c r="O307" s="150">
        <v>30</v>
      </c>
      <c r="P307" s="150"/>
      <c r="Q307" s="151"/>
      <c r="R307" s="76"/>
      <c r="S307" s="183"/>
      <c r="T307" s="114"/>
      <c r="U307" s="181"/>
      <c r="V307" s="131"/>
    </row>
    <row r="308" spans="1:22" ht="12.75" customHeight="1">
      <c r="A308" s="195" t="s">
        <v>233</v>
      </c>
      <c r="B308" s="13" t="s">
        <v>444</v>
      </c>
      <c r="C308" s="17">
        <f>D308/36</f>
        <v>5</v>
      </c>
      <c r="D308" s="16">
        <f>SUM(E308:I308)</f>
        <v>180</v>
      </c>
      <c r="E308" s="17">
        <f>SUM(J307:Q307)</f>
        <v>30</v>
      </c>
      <c r="F308" s="16">
        <f>SUM(J308:Q308)</f>
        <v>20</v>
      </c>
      <c r="G308" s="17">
        <f>SUM(J309:Q309)</f>
        <v>20</v>
      </c>
      <c r="H308" s="16">
        <f>SUM(J310:Q310)</f>
        <v>0</v>
      </c>
      <c r="I308" s="17">
        <f>SUM(J311:Q311)</f>
        <v>110</v>
      </c>
      <c r="J308" s="67"/>
      <c r="K308" s="66"/>
      <c r="L308" s="66"/>
      <c r="M308" s="66"/>
      <c r="N308" s="66"/>
      <c r="O308" s="66">
        <v>20</v>
      </c>
      <c r="P308" s="66"/>
      <c r="Q308" s="152"/>
      <c r="R308" s="159"/>
      <c r="S308" s="180" t="s">
        <v>222</v>
      </c>
      <c r="T308" s="115"/>
      <c r="U308" s="177"/>
      <c r="V308" s="131"/>
    </row>
    <row r="309" spans="1:22" ht="12.75" customHeight="1">
      <c r="A309" s="224"/>
      <c r="B309" s="13" t="s">
        <v>69</v>
      </c>
      <c r="C309" s="176"/>
      <c r="D309" s="57"/>
      <c r="E309" s="176"/>
      <c r="F309" s="57"/>
      <c r="G309" s="176"/>
      <c r="H309" s="57"/>
      <c r="I309" s="176"/>
      <c r="J309" s="67"/>
      <c r="K309" s="66"/>
      <c r="L309" s="66"/>
      <c r="M309" s="66"/>
      <c r="N309" s="66"/>
      <c r="O309" s="66">
        <v>20</v>
      </c>
      <c r="P309" s="66"/>
      <c r="Q309" s="152"/>
      <c r="R309" s="159"/>
      <c r="S309" s="180">
        <v>6</v>
      </c>
      <c r="T309" s="115"/>
      <c r="U309" s="177" t="s">
        <v>384</v>
      </c>
      <c r="V309" s="131" t="s">
        <v>371</v>
      </c>
    </row>
    <row r="310" spans="1:22" ht="12.75" customHeight="1">
      <c r="A310" s="224"/>
      <c r="B310" s="249"/>
      <c r="C310" s="176"/>
      <c r="D310" s="57"/>
      <c r="E310" s="176"/>
      <c r="F310" s="57"/>
      <c r="G310" s="176"/>
      <c r="H310" s="57"/>
      <c r="I310" s="176"/>
      <c r="J310" s="220"/>
      <c r="K310" s="164"/>
      <c r="L310" s="164"/>
      <c r="M310" s="164"/>
      <c r="N310" s="164"/>
      <c r="O310" s="164"/>
      <c r="P310" s="164"/>
      <c r="Q310" s="165"/>
      <c r="R310" s="163"/>
      <c r="S310" s="184"/>
      <c r="T310" s="161"/>
      <c r="U310" s="177"/>
      <c r="V310" s="131"/>
    </row>
    <row r="311" spans="1:22" ht="12.75" customHeight="1" thickBot="1">
      <c r="A311" s="225"/>
      <c r="B311" s="250"/>
      <c r="C311" s="218"/>
      <c r="D311" s="137"/>
      <c r="E311" s="218"/>
      <c r="F311" s="137"/>
      <c r="G311" s="218"/>
      <c r="H311" s="137"/>
      <c r="I311" s="218"/>
      <c r="J311" s="221"/>
      <c r="K311" s="153"/>
      <c r="L311" s="153"/>
      <c r="M311" s="153"/>
      <c r="N311" s="153"/>
      <c r="O311" s="153">
        <v>110</v>
      </c>
      <c r="P311" s="153"/>
      <c r="Q311" s="154"/>
      <c r="R311" s="160"/>
      <c r="S311" s="185"/>
      <c r="T311" s="155"/>
      <c r="U311" s="182"/>
      <c r="V311" s="131"/>
    </row>
    <row r="312" spans="1:22" ht="12.75" customHeight="1">
      <c r="A312" s="17"/>
      <c r="B312" s="16"/>
      <c r="C312" s="17"/>
      <c r="D312" s="17"/>
      <c r="E312" s="16"/>
      <c r="F312" s="17"/>
      <c r="G312" s="17"/>
      <c r="H312" s="16"/>
      <c r="I312" s="13"/>
      <c r="J312" s="33"/>
      <c r="K312" s="34"/>
      <c r="L312" s="34"/>
      <c r="M312" s="34"/>
      <c r="N312" s="34">
        <v>16</v>
      </c>
      <c r="O312" s="34"/>
      <c r="P312" s="34"/>
      <c r="Q312" s="39"/>
      <c r="R312" s="14"/>
      <c r="S312" s="12"/>
      <c r="T312" s="14"/>
      <c r="U312" s="46"/>
      <c r="V312" s="131"/>
    </row>
    <row r="313" spans="1:22" ht="12.75" customHeight="1">
      <c r="A313" s="51" t="s">
        <v>235</v>
      </c>
      <c r="B313" s="244" t="s">
        <v>92</v>
      </c>
      <c r="C313" s="17">
        <f>D313/36</f>
        <v>3</v>
      </c>
      <c r="D313" s="17">
        <f>SUM(E313:I313)</f>
        <v>108</v>
      </c>
      <c r="E313" s="16">
        <f>SUM(J312:Q312)</f>
        <v>16</v>
      </c>
      <c r="F313" s="17">
        <f>SUM(J313:Q313)</f>
        <v>16</v>
      </c>
      <c r="G313" s="17">
        <f>SUM(J314:Q314)</f>
        <v>12</v>
      </c>
      <c r="H313" s="16">
        <f>SUM(J315:Q315)</f>
        <v>0</v>
      </c>
      <c r="I313" s="13">
        <f>SUM(J316:Q316)</f>
        <v>64</v>
      </c>
      <c r="J313" s="20"/>
      <c r="K313" s="22"/>
      <c r="L313" s="22"/>
      <c r="M313" s="22"/>
      <c r="N313" s="22">
        <v>16</v>
      </c>
      <c r="O313" s="22"/>
      <c r="P313" s="22"/>
      <c r="Q313" s="38"/>
      <c r="R313" s="17"/>
      <c r="S313" s="13" t="s">
        <v>222</v>
      </c>
      <c r="T313" s="17"/>
      <c r="U313" s="177"/>
      <c r="V313" s="131" t="s">
        <v>222</v>
      </c>
    </row>
    <row r="314" spans="1:22" ht="12.75" customHeight="1">
      <c r="A314" s="17"/>
      <c r="B314" s="16" t="s">
        <v>178</v>
      </c>
      <c r="C314" s="18"/>
      <c r="D314" s="17"/>
      <c r="E314" s="16"/>
      <c r="F314" s="17"/>
      <c r="G314" s="17"/>
      <c r="H314" s="16"/>
      <c r="I314" s="13"/>
      <c r="J314" s="20"/>
      <c r="K314" s="22"/>
      <c r="L314" s="22"/>
      <c r="M314" s="22"/>
      <c r="N314" s="22">
        <v>12</v>
      </c>
      <c r="O314" s="22"/>
      <c r="P314" s="22"/>
      <c r="Q314" s="38"/>
      <c r="R314" s="17"/>
      <c r="S314" s="13">
        <v>5</v>
      </c>
      <c r="T314" s="17"/>
      <c r="U314" s="84" t="s">
        <v>98</v>
      </c>
      <c r="V314" s="131"/>
    </row>
    <row r="315" spans="1:22" ht="12.75" customHeight="1">
      <c r="A315" s="17"/>
      <c r="B315" s="16" t="s">
        <v>238</v>
      </c>
      <c r="C315" s="18"/>
      <c r="D315" s="17"/>
      <c r="E315" s="16"/>
      <c r="F315" s="17"/>
      <c r="G315" s="17"/>
      <c r="H315" s="16"/>
      <c r="I315" s="13"/>
      <c r="J315" s="47"/>
      <c r="K315" s="48"/>
      <c r="L315" s="48"/>
      <c r="M315" s="48"/>
      <c r="N315" s="48"/>
      <c r="O315" s="48"/>
      <c r="P315" s="48"/>
      <c r="Q315" s="38"/>
      <c r="R315" s="17"/>
      <c r="S315" s="13"/>
      <c r="T315" s="17"/>
      <c r="U315" s="84"/>
      <c r="V315" s="131"/>
    </row>
    <row r="316" spans="1:22" ht="12.75" customHeight="1" thickBot="1">
      <c r="A316" s="25"/>
      <c r="B316" s="27"/>
      <c r="C316" s="25"/>
      <c r="D316" s="25"/>
      <c r="E316" s="27"/>
      <c r="F316" s="25"/>
      <c r="G316" s="25"/>
      <c r="H316" s="27"/>
      <c r="I316" s="24"/>
      <c r="J316" s="28"/>
      <c r="K316" s="29"/>
      <c r="L316" s="29"/>
      <c r="M316" s="29"/>
      <c r="N316" s="29">
        <v>64</v>
      </c>
      <c r="O316" s="29"/>
      <c r="P316" s="29"/>
      <c r="Q316" s="26"/>
      <c r="R316" s="25"/>
      <c r="S316" s="24"/>
      <c r="T316" s="25"/>
      <c r="U316" s="171"/>
      <c r="V316" s="131"/>
    </row>
    <row r="317" spans="1:22" ht="12.75" customHeight="1">
      <c r="A317" s="14"/>
      <c r="B317" s="32"/>
      <c r="C317" s="14"/>
      <c r="D317" s="14"/>
      <c r="E317" s="32"/>
      <c r="F317" s="14"/>
      <c r="G317" s="14"/>
      <c r="H317" s="32"/>
      <c r="I317" s="14"/>
      <c r="J317" s="33"/>
      <c r="K317" s="34"/>
      <c r="L317" s="34"/>
      <c r="M317" s="34"/>
      <c r="N317" s="34"/>
      <c r="O317" s="34">
        <v>16</v>
      </c>
      <c r="P317" s="34"/>
      <c r="Q317" s="39"/>
      <c r="R317" s="14"/>
      <c r="S317" s="12"/>
      <c r="T317" s="14"/>
      <c r="U317" s="46"/>
      <c r="V317" s="131"/>
    </row>
    <row r="318" spans="1:22" ht="12.75" customHeight="1">
      <c r="A318" s="51" t="s">
        <v>236</v>
      </c>
      <c r="B318" s="244" t="s">
        <v>175</v>
      </c>
      <c r="C318" s="17">
        <f>D318/36</f>
        <v>3</v>
      </c>
      <c r="D318" s="17">
        <f>SUM(E318:I318)</f>
        <v>108</v>
      </c>
      <c r="E318" s="16">
        <f>SUM(J317:Q317)</f>
        <v>16</v>
      </c>
      <c r="F318" s="17">
        <f>SUM(J318:Q318)</f>
        <v>16</v>
      </c>
      <c r="G318" s="17">
        <f>SUM(J319:Q319)</f>
        <v>24</v>
      </c>
      <c r="H318" s="16">
        <f>SUM(J320:Q320)</f>
        <v>0</v>
      </c>
      <c r="I318" s="13">
        <f>SUM(J321:Q321)</f>
        <v>52</v>
      </c>
      <c r="J318" s="20"/>
      <c r="K318" s="22"/>
      <c r="L318" s="22"/>
      <c r="M318" s="22"/>
      <c r="N318" s="22"/>
      <c r="O318" s="22">
        <v>16</v>
      </c>
      <c r="P318" s="22"/>
      <c r="Q318" s="38"/>
      <c r="R318" s="17"/>
      <c r="S318" s="13" t="s">
        <v>222</v>
      </c>
      <c r="T318" s="17"/>
      <c r="U318" s="177"/>
      <c r="V318" s="131"/>
    </row>
    <row r="319" spans="1:22" ht="12.75" customHeight="1">
      <c r="A319" s="17"/>
      <c r="B319" s="16" t="s">
        <v>176</v>
      </c>
      <c r="C319" s="18"/>
      <c r="D319" s="17"/>
      <c r="E319" s="16"/>
      <c r="F319" s="17"/>
      <c r="G319" s="17"/>
      <c r="H319" s="16"/>
      <c r="I319" s="17"/>
      <c r="J319" s="20"/>
      <c r="K319" s="22"/>
      <c r="L319" s="22"/>
      <c r="M319" s="22"/>
      <c r="N319" s="22"/>
      <c r="O319" s="22">
        <v>24</v>
      </c>
      <c r="P319" s="22"/>
      <c r="Q319" s="38"/>
      <c r="R319" s="17"/>
      <c r="S319" s="13">
        <v>6</v>
      </c>
      <c r="T319" s="17"/>
      <c r="U319" s="84" t="s">
        <v>98</v>
      </c>
      <c r="V319" s="131"/>
    </row>
    <row r="320" spans="1:22" ht="12.75" customHeight="1">
      <c r="A320" s="17"/>
      <c r="B320" s="16"/>
      <c r="C320" s="18"/>
      <c r="D320" s="17"/>
      <c r="E320" s="16"/>
      <c r="F320" s="17"/>
      <c r="G320" s="17"/>
      <c r="H320" s="16"/>
      <c r="I320" s="17"/>
      <c r="J320" s="47"/>
      <c r="K320" s="48"/>
      <c r="L320" s="48"/>
      <c r="M320" s="48"/>
      <c r="N320" s="48"/>
      <c r="O320" s="48"/>
      <c r="P320" s="48"/>
      <c r="Q320" s="38"/>
      <c r="R320" s="17"/>
      <c r="S320" s="13"/>
      <c r="T320" s="17"/>
      <c r="U320" s="84"/>
      <c r="V320" s="131"/>
    </row>
    <row r="321" spans="1:22" ht="12.75" customHeight="1" thickBot="1">
      <c r="A321" s="25"/>
      <c r="B321" s="27"/>
      <c r="C321" s="25"/>
      <c r="D321" s="25"/>
      <c r="E321" s="27"/>
      <c r="F321" s="25"/>
      <c r="G321" s="25"/>
      <c r="H321" s="27"/>
      <c r="I321" s="25"/>
      <c r="J321" s="47"/>
      <c r="K321" s="48"/>
      <c r="L321" s="48"/>
      <c r="M321" s="48"/>
      <c r="N321" s="48"/>
      <c r="O321" s="48">
        <v>52</v>
      </c>
      <c r="P321" s="48"/>
      <c r="Q321" s="15"/>
      <c r="R321" s="25"/>
      <c r="S321" s="24"/>
      <c r="T321" s="25"/>
      <c r="U321" s="171"/>
      <c r="V321" s="131"/>
    </row>
    <row r="322" spans="1:22" ht="12.75" customHeight="1">
      <c r="A322" s="42"/>
      <c r="B322" s="37"/>
      <c r="C322" s="16"/>
      <c r="D322" s="16"/>
      <c r="E322" s="16"/>
      <c r="F322" s="16"/>
      <c r="G322" s="16"/>
      <c r="H322" s="16"/>
      <c r="I322" s="16"/>
      <c r="J322" s="33">
        <f>J267+J272+J277+J282+J287+J292+J297+J302+J307+J312+J317</f>
        <v>0</v>
      </c>
      <c r="K322" s="34">
        <f aca="true" t="shared" si="15" ref="K322:Q322">K267+K272+K277+K282+K287+K292+K297+K302+K307+K312+K317</f>
        <v>0</v>
      </c>
      <c r="L322" s="34">
        <f t="shared" si="15"/>
        <v>0</v>
      </c>
      <c r="M322" s="34">
        <f t="shared" si="15"/>
        <v>44</v>
      </c>
      <c r="N322" s="34">
        <f t="shared" si="15"/>
        <v>88</v>
      </c>
      <c r="O322" s="34">
        <f t="shared" si="15"/>
        <v>46</v>
      </c>
      <c r="P322" s="34">
        <f t="shared" si="15"/>
        <v>0</v>
      </c>
      <c r="Q322" s="39">
        <f t="shared" si="15"/>
        <v>16</v>
      </c>
      <c r="R322" s="16"/>
      <c r="S322" s="16"/>
      <c r="T322" s="16"/>
      <c r="U322" s="175"/>
      <c r="V322" s="131"/>
    </row>
    <row r="323" spans="1:22" ht="12.75" customHeight="1">
      <c r="A323" s="42"/>
      <c r="B323" s="37"/>
      <c r="C323" s="16"/>
      <c r="D323" s="16"/>
      <c r="E323" s="16"/>
      <c r="F323" s="16"/>
      <c r="G323" s="16"/>
      <c r="H323" s="16"/>
      <c r="I323" s="16"/>
      <c r="J323" s="20">
        <f>J268+J273+J278+J283+J288+J293+J298+J303+J308+J313+J318</f>
        <v>0</v>
      </c>
      <c r="K323" s="22">
        <f aca="true" t="shared" si="16" ref="K323:Q324">K268+K273+K278+K283+K288+K293+K298+K303+K308+K313+K318</f>
        <v>0</v>
      </c>
      <c r="L323" s="22">
        <f t="shared" si="16"/>
        <v>0</v>
      </c>
      <c r="M323" s="22">
        <f t="shared" si="16"/>
        <v>40</v>
      </c>
      <c r="N323" s="22">
        <f t="shared" si="16"/>
        <v>88</v>
      </c>
      <c r="O323" s="22">
        <f t="shared" si="16"/>
        <v>36</v>
      </c>
      <c r="P323" s="22">
        <f t="shared" si="16"/>
        <v>0</v>
      </c>
      <c r="Q323" s="38">
        <f t="shared" si="16"/>
        <v>16</v>
      </c>
      <c r="R323" s="16"/>
      <c r="S323" s="16"/>
      <c r="T323" s="16"/>
      <c r="U323" s="175"/>
      <c r="V323" s="131"/>
    </row>
    <row r="324" spans="1:22" ht="12.75" customHeight="1">
      <c r="A324" s="42"/>
      <c r="B324" s="37"/>
      <c r="C324" s="16"/>
      <c r="D324" s="16"/>
      <c r="E324" s="16"/>
      <c r="F324" s="16"/>
      <c r="G324" s="16"/>
      <c r="H324" s="16"/>
      <c r="I324" s="16"/>
      <c r="J324" s="20">
        <f>J269+J274+J279+J284+J289+J294+J299+J304+J309+J314+J319</f>
        <v>0</v>
      </c>
      <c r="K324" s="22">
        <f t="shared" si="16"/>
        <v>0</v>
      </c>
      <c r="L324" s="22">
        <f t="shared" si="16"/>
        <v>0</v>
      </c>
      <c r="M324" s="22">
        <f t="shared" si="16"/>
        <v>60</v>
      </c>
      <c r="N324" s="22">
        <f t="shared" si="16"/>
        <v>106</v>
      </c>
      <c r="O324" s="22">
        <f t="shared" si="16"/>
        <v>44</v>
      </c>
      <c r="P324" s="22">
        <f t="shared" si="16"/>
        <v>0</v>
      </c>
      <c r="Q324" s="38">
        <f t="shared" si="16"/>
        <v>12</v>
      </c>
      <c r="R324" s="16"/>
      <c r="S324" s="16"/>
      <c r="T324" s="16"/>
      <c r="U324" s="175"/>
      <c r="V324" s="131"/>
    </row>
    <row r="325" spans="1:22" ht="12.75" customHeight="1">
      <c r="A325" s="42"/>
      <c r="B325" s="37"/>
      <c r="C325" s="16"/>
      <c r="D325" s="16"/>
      <c r="E325" s="16"/>
      <c r="F325" s="16"/>
      <c r="G325" s="16"/>
      <c r="H325" s="16"/>
      <c r="I325" s="16"/>
      <c r="J325" s="20">
        <f aca="true" t="shared" si="17" ref="J325:Q325">J270+J275+J280+J285+J290+J295+J300+J305+J310+J315+J320</f>
        <v>0</v>
      </c>
      <c r="K325" s="22">
        <f t="shared" si="17"/>
        <v>0</v>
      </c>
      <c r="L325" s="22">
        <f t="shared" si="17"/>
        <v>0</v>
      </c>
      <c r="M325" s="22">
        <f t="shared" si="17"/>
        <v>0</v>
      </c>
      <c r="N325" s="22">
        <f t="shared" si="17"/>
        <v>0</v>
      </c>
      <c r="O325" s="22">
        <f t="shared" si="17"/>
        <v>0</v>
      </c>
      <c r="P325" s="22">
        <f t="shared" si="17"/>
        <v>0</v>
      </c>
      <c r="Q325" s="38">
        <f t="shared" si="17"/>
        <v>0</v>
      </c>
      <c r="R325" s="16"/>
      <c r="S325" s="16"/>
      <c r="T325" s="16"/>
      <c r="U325" s="175"/>
      <c r="V325" s="131"/>
    </row>
    <row r="326" spans="1:22" ht="12.75" customHeight="1" thickBot="1">
      <c r="A326" s="42"/>
      <c r="B326" s="37"/>
      <c r="C326" s="16"/>
      <c r="D326" s="16"/>
      <c r="E326" s="16"/>
      <c r="F326" s="16"/>
      <c r="G326" s="16"/>
      <c r="H326" s="16"/>
      <c r="I326" s="16"/>
      <c r="J326" s="28">
        <f aca="true" t="shared" si="18" ref="J326:Q326">J271+J276+J281+J286+J291+J296+J301+J306+J311+J316+J321</f>
        <v>0</v>
      </c>
      <c r="K326" s="29">
        <f t="shared" si="18"/>
        <v>0</v>
      </c>
      <c r="L326" s="29">
        <f t="shared" si="18"/>
        <v>0</v>
      </c>
      <c r="M326" s="29">
        <f t="shared" si="18"/>
        <v>180</v>
      </c>
      <c r="N326" s="29">
        <f t="shared" si="18"/>
        <v>294</v>
      </c>
      <c r="O326" s="29">
        <f t="shared" si="18"/>
        <v>162</v>
      </c>
      <c r="P326" s="29">
        <f t="shared" si="18"/>
        <v>0</v>
      </c>
      <c r="Q326" s="52">
        <f t="shared" si="18"/>
        <v>64</v>
      </c>
      <c r="R326" s="16"/>
      <c r="S326" s="16"/>
      <c r="T326" s="16"/>
      <c r="U326" s="175"/>
      <c r="V326" s="131"/>
    </row>
    <row r="327" spans="1:22" ht="15.75" thickBot="1">
      <c r="A327" s="286" t="s">
        <v>41</v>
      </c>
      <c r="B327" s="288"/>
      <c r="C327" s="11">
        <f>D327/36</f>
        <v>36</v>
      </c>
      <c r="D327" s="53">
        <f>SUM(E327:I327)</f>
        <v>1296</v>
      </c>
      <c r="E327" s="53">
        <f>SUM(J322:Q322)</f>
        <v>194</v>
      </c>
      <c r="F327" s="53">
        <f>SUM(J323:Q323)</f>
        <v>180</v>
      </c>
      <c r="G327" s="53">
        <f>SUM(J324:Q324)</f>
        <v>222</v>
      </c>
      <c r="H327" s="53">
        <f>SUM(J325:Q325)</f>
        <v>0</v>
      </c>
      <c r="I327" s="98">
        <f>SUM(J326:Q326)</f>
        <v>700</v>
      </c>
      <c r="J327" s="167">
        <f aca="true" t="shared" si="19" ref="J327:Q327">SUM(J322:J326)</f>
        <v>0</v>
      </c>
      <c r="K327" s="167">
        <f t="shared" si="19"/>
        <v>0</v>
      </c>
      <c r="L327" s="167">
        <f t="shared" si="19"/>
        <v>0</v>
      </c>
      <c r="M327" s="167">
        <f t="shared" si="19"/>
        <v>324</v>
      </c>
      <c r="N327" s="167">
        <f t="shared" si="19"/>
        <v>576</v>
      </c>
      <c r="O327" s="167">
        <f t="shared" si="19"/>
        <v>288</v>
      </c>
      <c r="P327" s="167">
        <f t="shared" si="19"/>
        <v>0</v>
      </c>
      <c r="Q327" s="102">
        <f t="shared" si="19"/>
        <v>108</v>
      </c>
      <c r="R327" s="141"/>
      <c r="V327" s="131"/>
    </row>
    <row r="328" spans="1:22" ht="12.75" customHeight="1">
      <c r="A328" s="69"/>
      <c r="B328" s="69"/>
      <c r="C328" s="70"/>
      <c r="D328" s="70"/>
      <c r="E328" s="70"/>
      <c r="F328" s="70"/>
      <c r="G328" s="70"/>
      <c r="H328" s="70"/>
      <c r="I328" s="70"/>
      <c r="J328" s="69"/>
      <c r="K328" s="69"/>
      <c r="L328" s="69"/>
      <c r="M328" s="69"/>
      <c r="N328" s="69"/>
      <c r="O328" s="69"/>
      <c r="P328" s="69"/>
      <c r="Q328" s="69"/>
      <c r="V328" s="131"/>
    </row>
    <row r="329" spans="1:22" ht="12.75" customHeight="1">
      <c r="A329" s="69"/>
      <c r="B329" s="69"/>
      <c r="C329" s="70"/>
      <c r="D329" s="70"/>
      <c r="E329" s="70"/>
      <c r="F329" s="70"/>
      <c r="G329" s="70"/>
      <c r="H329" s="70"/>
      <c r="I329" s="70"/>
      <c r="J329" s="69"/>
      <c r="K329" s="69"/>
      <c r="L329" s="69"/>
      <c r="M329" s="69"/>
      <c r="N329" s="69"/>
      <c r="O329" s="69"/>
      <c r="P329" s="69"/>
      <c r="Q329" s="69"/>
      <c r="V329" s="131"/>
    </row>
    <row r="330" spans="1:22" ht="12.75" customHeight="1">
      <c r="A330" s="69"/>
      <c r="B330" s="69"/>
      <c r="C330" s="70"/>
      <c r="D330" s="70"/>
      <c r="E330" s="70"/>
      <c r="F330" s="70"/>
      <c r="G330" s="70"/>
      <c r="H330" s="70"/>
      <c r="I330" s="70"/>
      <c r="J330" s="69"/>
      <c r="K330" s="69"/>
      <c r="L330" s="69"/>
      <c r="M330" s="69"/>
      <c r="N330" s="69"/>
      <c r="O330" s="69"/>
      <c r="P330" s="69"/>
      <c r="Q330" s="69"/>
      <c r="V330" s="131"/>
    </row>
    <row r="331" spans="1:22" ht="12.75" customHeight="1">
      <c r="A331" s="69"/>
      <c r="B331" s="69"/>
      <c r="C331" s="70"/>
      <c r="D331" s="70"/>
      <c r="E331" s="70"/>
      <c r="F331" s="70"/>
      <c r="G331" s="70"/>
      <c r="H331" s="70"/>
      <c r="I331" s="70"/>
      <c r="J331" s="69"/>
      <c r="K331" s="69"/>
      <c r="L331" s="69"/>
      <c r="M331" s="69"/>
      <c r="N331" s="69"/>
      <c r="O331" s="69"/>
      <c r="P331" s="69"/>
      <c r="Q331" s="69"/>
      <c r="V331" s="131"/>
    </row>
    <row r="332" spans="3:22" ht="12.75">
      <c r="C332" s="1"/>
      <c r="D332" s="1"/>
      <c r="E332" s="1"/>
      <c r="F332" s="1"/>
      <c r="G332" s="1"/>
      <c r="H332" s="1"/>
      <c r="I332" s="1"/>
      <c r="V332" s="131"/>
    </row>
    <row r="333" spans="3:22" ht="16.5" customHeight="1" thickBot="1">
      <c r="C333" s="1"/>
      <c r="D333" s="1"/>
      <c r="E333" s="1"/>
      <c r="F333" s="1"/>
      <c r="G333" s="1"/>
      <c r="H333" s="1"/>
      <c r="I333" s="1"/>
      <c r="V333" s="131"/>
    </row>
    <row r="334" spans="1:22" ht="13.5" thickBot="1">
      <c r="A334" s="107"/>
      <c r="B334" s="71"/>
      <c r="C334" s="282" t="s">
        <v>343</v>
      </c>
      <c r="D334" s="309" t="s">
        <v>112</v>
      </c>
      <c r="E334" s="310"/>
      <c r="F334" s="310"/>
      <c r="G334" s="310"/>
      <c r="H334" s="310"/>
      <c r="I334" s="311"/>
      <c r="J334" s="312" t="s">
        <v>1</v>
      </c>
      <c r="K334" s="313"/>
      <c r="L334" s="313"/>
      <c r="M334" s="313"/>
      <c r="N334" s="313"/>
      <c r="O334" s="313"/>
      <c r="P334" s="313"/>
      <c r="Q334" s="314"/>
      <c r="R334" s="312" t="s">
        <v>2</v>
      </c>
      <c r="S334" s="313"/>
      <c r="T334" s="314"/>
      <c r="U334" s="107"/>
      <c r="V334" s="131"/>
    </row>
    <row r="335" spans="1:22" ht="13.5" customHeight="1" thickBot="1">
      <c r="A335" s="72" t="s">
        <v>265</v>
      </c>
      <c r="B335" s="73"/>
      <c r="C335" s="283"/>
      <c r="D335" s="279" t="s">
        <v>341</v>
      </c>
      <c r="E335" s="302" t="s">
        <v>113</v>
      </c>
      <c r="F335" s="303"/>
      <c r="G335" s="303"/>
      <c r="H335" s="303"/>
      <c r="I335" s="71"/>
      <c r="J335" s="289" t="s">
        <v>5</v>
      </c>
      <c r="K335" s="290"/>
      <c r="L335" s="289" t="s">
        <v>6</v>
      </c>
      <c r="M335" s="290"/>
      <c r="N335" s="289" t="s">
        <v>7</v>
      </c>
      <c r="O335" s="290"/>
      <c r="P335" s="289" t="s">
        <v>8</v>
      </c>
      <c r="Q335" s="290"/>
      <c r="R335" s="306" t="s">
        <v>141</v>
      </c>
      <c r="S335" s="282" t="s">
        <v>338</v>
      </c>
      <c r="T335" s="306" t="s">
        <v>42</v>
      </c>
      <c r="U335" s="72" t="s">
        <v>9</v>
      </c>
      <c r="V335" s="131"/>
    </row>
    <row r="336" spans="1:22" ht="13.5" customHeight="1" thickBot="1">
      <c r="A336" s="72" t="s">
        <v>3</v>
      </c>
      <c r="B336" s="72" t="s">
        <v>0</v>
      </c>
      <c r="C336" s="283"/>
      <c r="D336" s="280"/>
      <c r="E336" s="282" t="s">
        <v>342</v>
      </c>
      <c r="F336" s="276" t="s">
        <v>344</v>
      </c>
      <c r="G336" s="282" t="s">
        <v>345</v>
      </c>
      <c r="H336" s="279" t="s">
        <v>340</v>
      </c>
      <c r="I336" s="281" t="s">
        <v>339</v>
      </c>
      <c r="J336" s="123" t="s">
        <v>11</v>
      </c>
      <c r="K336" s="124" t="s">
        <v>12</v>
      </c>
      <c r="L336" s="123" t="s">
        <v>13</v>
      </c>
      <c r="M336" s="124" t="s">
        <v>14</v>
      </c>
      <c r="N336" s="123" t="s">
        <v>15</v>
      </c>
      <c r="O336" s="124" t="s">
        <v>16</v>
      </c>
      <c r="P336" s="123" t="s">
        <v>17</v>
      </c>
      <c r="Q336" s="113" t="s">
        <v>18</v>
      </c>
      <c r="R336" s="281"/>
      <c r="S336" s="283"/>
      <c r="T336" s="281"/>
      <c r="U336" s="72" t="s">
        <v>19</v>
      </c>
      <c r="V336" s="131"/>
    </row>
    <row r="337" spans="1:22" ht="12.75">
      <c r="A337" s="73"/>
      <c r="B337" s="72" t="s">
        <v>4</v>
      </c>
      <c r="C337" s="283"/>
      <c r="D337" s="280"/>
      <c r="E337" s="283"/>
      <c r="F337" s="277"/>
      <c r="G337" s="283"/>
      <c r="H337" s="280"/>
      <c r="I337" s="281"/>
      <c r="J337" s="120" t="s">
        <v>20</v>
      </c>
      <c r="K337" s="121" t="s">
        <v>20</v>
      </c>
      <c r="L337" s="6" t="s">
        <v>20</v>
      </c>
      <c r="M337" s="121" t="s">
        <v>20</v>
      </c>
      <c r="N337" s="6" t="s">
        <v>20</v>
      </c>
      <c r="O337" s="6" t="s">
        <v>20</v>
      </c>
      <c r="P337" s="121" t="s">
        <v>20</v>
      </c>
      <c r="Q337" s="6" t="s">
        <v>20</v>
      </c>
      <c r="R337" s="278"/>
      <c r="S337" s="283"/>
      <c r="T337" s="281"/>
      <c r="U337" s="72" t="s">
        <v>21</v>
      </c>
      <c r="V337" s="131"/>
    </row>
    <row r="338" spans="1:22" ht="12.75">
      <c r="A338" s="73"/>
      <c r="B338" s="73"/>
      <c r="C338" s="283"/>
      <c r="D338" s="280"/>
      <c r="E338" s="283"/>
      <c r="F338" s="277"/>
      <c r="G338" s="283"/>
      <c r="H338" s="280"/>
      <c r="I338" s="281"/>
      <c r="J338" s="7" t="s">
        <v>22</v>
      </c>
      <c r="K338" s="8" t="s">
        <v>22</v>
      </c>
      <c r="L338" s="7" t="s">
        <v>22</v>
      </c>
      <c r="M338" s="8" t="s">
        <v>22</v>
      </c>
      <c r="N338" s="7" t="s">
        <v>22</v>
      </c>
      <c r="O338" s="7" t="s">
        <v>22</v>
      </c>
      <c r="P338" s="8" t="s">
        <v>22</v>
      </c>
      <c r="Q338" s="7" t="s">
        <v>22</v>
      </c>
      <c r="R338" s="278"/>
      <c r="S338" s="283"/>
      <c r="T338" s="281"/>
      <c r="U338" s="72"/>
      <c r="V338" s="131"/>
    </row>
    <row r="339" spans="1:22" ht="12.75">
      <c r="A339" s="73"/>
      <c r="B339" s="73"/>
      <c r="C339" s="283"/>
      <c r="D339" s="280"/>
      <c r="E339" s="283"/>
      <c r="F339" s="277"/>
      <c r="G339" s="283"/>
      <c r="H339" s="280"/>
      <c r="I339" s="281"/>
      <c r="J339" s="7" t="s">
        <v>23</v>
      </c>
      <c r="K339" s="8" t="s">
        <v>23</v>
      </c>
      <c r="L339" s="7" t="s">
        <v>23</v>
      </c>
      <c r="M339" s="8" t="s">
        <v>23</v>
      </c>
      <c r="N339" s="7" t="s">
        <v>23</v>
      </c>
      <c r="O339" s="7" t="s">
        <v>23</v>
      </c>
      <c r="P339" s="8" t="s">
        <v>23</v>
      </c>
      <c r="Q339" s="7" t="s">
        <v>23</v>
      </c>
      <c r="R339" s="278"/>
      <c r="S339" s="283"/>
      <c r="T339" s="281"/>
      <c r="U339" s="72"/>
      <c r="V339" s="131"/>
    </row>
    <row r="340" spans="1:22" ht="12.75">
      <c r="A340" s="73"/>
      <c r="B340" s="73"/>
      <c r="C340" s="283"/>
      <c r="D340" s="280"/>
      <c r="E340" s="283"/>
      <c r="F340" s="277"/>
      <c r="G340" s="283"/>
      <c r="H340" s="280"/>
      <c r="I340" s="281"/>
      <c r="J340" s="7" t="s">
        <v>61</v>
      </c>
      <c r="K340" s="7" t="s">
        <v>61</v>
      </c>
      <c r="L340" s="7" t="s">
        <v>61</v>
      </c>
      <c r="M340" s="7" t="s">
        <v>61</v>
      </c>
      <c r="N340" s="7" t="s">
        <v>61</v>
      </c>
      <c r="O340" s="7" t="s">
        <v>61</v>
      </c>
      <c r="P340" s="7" t="s">
        <v>61</v>
      </c>
      <c r="Q340" s="7" t="s">
        <v>61</v>
      </c>
      <c r="R340" s="278"/>
      <c r="S340" s="283"/>
      <c r="T340" s="281"/>
      <c r="U340" s="72"/>
      <c r="V340" s="131"/>
    </row>
    <row r="341" spans="1:22" ht="13.5" thickBot="1">
      <c r="A341" s="108"/>
      <c r="B341" s="73"/>
      <c r="C341" s="292"/>
      <c r="D341" s="307"/>
      <c r="E341" s="283"/>
      <c r="F341" s="278"/>
      <c r="G341" s="283"/>
      <c r="H341" s="280"/>
      <c r="I341" s="281"/>
      <c r="J341" s="122" t="s">
        <v>10</v>
      </c>
      <c r="K341" s="122" t="s">
        <v>10</v>
      </c>
      <c r="L341" s="122" t="s">
        <v>10</v>
      </c>
      <c r="M341" s="122" t="s">
        <v>10</v>
      </c>
      <c r="N341" s="122" t="s">
        <v>10</v>
      </c>
      <c r="O341" s="122" t="s">
        <v>10</v>
      </c>
      <c r="P341" s="122" t="s">
        <v>10</v>
      </c>
      <c r="Q341" s="122" t="s">
        <v>10</v>
      </c>
      <c r="R341" s="278"/>
      <c r="S341" s="283"/>
      <c r="T341" s="281"/>
      <c r="U341" s="102"/>
      <c r="V341" s="131"/>
    </row>
    <row r="342" spans="1:22" ht="13.5" thickBot="1">
      <c r="A342" s="110">
        <v>1</v>
      </c>
      <c r="B342" s="80">
        <v>2</v>
      </c>
      <c r="C342" s="80">
        <v>3</v>
      </c>
      <c r="D342" s="98">
        <v>4</v>
      </c>
      <c r="E342" s="80">
        <v>5</v>
      </c>
      <c r="F342" s="98">
        <v>6</v>
      </c>
      <c r="G342" s="80">
        <v>7</v>
      </c>
      <c r="H342" s="98">
        <v>8</v>
      </c>
      <c r="I342" s="80">
        <v>9</v>
      </c>
      <c r="J342" s="80">
        <v>10</v>
      </c>
      <c r="K342" s="98">
        <v>11</v>
      </c>
      <c r="L342" s="80">
        <v>12</v>
      </c>
      <c r="M342" s="98">
        <v>13</v>
      </c>
      <c r="N342" s="80">
        <v>14</v>
      </c>
      <c r="O342" s="98">
        <v>15</v>
      </c>
      <c r="P342" s="80">
        <v>16</v>
      </c>
      <c r="Q342" s="109">
        <v>17</v>
      </c>
      <c r="R342" s="91">
        <v>18</v>
      </c>
      <c r="S342" s="119">
        <v>19</v>
      </c>
      <c r="T342" s="119">
        <v>20</v>
      </c>
      <c r="U342" s="102">
        <v>21</v>
      </c>
      <c r="V342" s="131"/>
    </row>
    <row r="343" spans="1:22" ht="12.75">
      <c r="A343" s="271" t="s">
        <v>160</v>
      </c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3"/>
      <c r="V343" s="131"/>
    </row>
    <row r="344" spans="1:22" ht="13.5" thickBot="1">
      <c r="A344" s="255" t="s">
        <v>159</v>
      </c>
      <c r="B344" s="256"/>
      <c r="C344" s="256"/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305"/>
      <c r="V344" s="131"/>
    </row>
    <row r="345" spans="1:22" ht="12.75" customHeight="1">
      <c r="A345" s="14"/>
      <c r="B345" s="16"/>
      <c r="C345" s="17"/>
      <c r="D345" s="17"/>
      <c r="E345" s="15"/>
      <c r="F345" s="16"/>
      <c r="G345" s="13"/>
      <c r="H345" s="17"/>
      <c r="I345" s="13"/>
      <c r="J345" s="79"/>
      <c r="K345" s="74"/>
      <c r="L345" s="74"/>
      <c r="M345" s="74"/>
      <c r="N345" s="74">
        <v>70</v>
      </c>
      <c r="O345" s="74"/>
      <c r="P345" s="74"/>
      <c r="Q345" s="59"/>
      <c r="R345" s="16"/>
      <c r="S345" s="13"/>
      <c r="T345" s="14"/>
      <c r="U345" s="46"/>
      <c r="V345" s="131"/>
    </row>
    <row r="346" spans="1:22" ht="12.75" customHeight="1">
      <c r="A346" s="239" t="s">
        <v>161</v>
      </c>
      <c r="B346" s="16" t="s">
        <v>165</v>
      </c>
      <c r="C346" s="17">
        <f>D346/36</f>
        <v>6</v>
      </c>
      <c r="D346" s="17">
        <f>SUM(E346:I346)</f>
        <v>216</v>
      </c>
      <c r="E346" s="15">
        <f>SUM(J345:Q345)</f>
        <v>70</v>
      </c>
      <c r="F346" s="16">
        <f>SUM(J346:Q346)</f>
        <v>70</v>
      </c>
      <c r="G346" s="19">
        <f>SUM(J347:Q347)</f>
        <v>26</v>
      </c>
      <c r="H346" s="18">
        <f>SUM(J348:Q348)</f>
        <v>3</v>
      </c>
      <c r="I346" s="19">
        <f>SUM(J349:Q349)</f>
        <v>47</v>
      </c>
      <c r="J346" s="20"/>
      <c r="K346" s="21"/>
      <c r="L346" s="22"/>
      <c r="M346" s="22"/>
      <c r="N346" s="22">
        <v>70</v>
      </c>
      <c r="O346" s="22"/>
      <c r="P346" s="22"/>
      <c r="Q346" s="23"/>
      <c r="R346" s="16"/>
      <c r="S346" s="13"/>
      <c r="T346" s="176"/>
      <c r="U346" s="177"/>
      <c r="V346" s="131"/>
    </row>
    <row r="347" spans="1:22" ht="12.75" customHeight="1">
      <c r="A347" s="17"/>
      <c r="B347" s="16" t="s">
        <v>240</v>
      </c>
      <c r="C347" s="17"/>
      <c r="D347" s="17"/>
      <c r="E347" s="15"/>
      <c r="F347" s="16"/>
      <c r="G347" s="13"/>
      <c r="H347" s="17"/>
      <c r="I347" s="13"/>
      <c r="J347" s="20"/>
      <c r="K347" s="22"/>
      <c r="L347" s="22"/>
      <c r="M347" s="22"/>
      <c r="N347" s="22">
        <v>26</v>
      </c>
      <c r="O347" s="22"/>
      <c r="P347" s="22"/>
      <c r="Q347" s="23"/>
      <c r="R347" s="16"/>
      <c r="S347" s="13"/>
      <c r="T347" s="17">
        <v>5</v>
      </c>
      <c r="U347" s="84" t="s">
        <v>215</v>
      </c>
      <c r="V347" s="131" t="s">
        <v>371</v>
      </c>
    </row>
    <row r="348" spans="1:22" ht="12.75" customHeight="1">
      <c r="A348" s="17"/>
      <c r="B348" s="16"/>
      <c r="C348" s="17"/>
      <c r="D348" s="17"/>
      <c r="E348" s="15"/>
      <c r="F348" s="16"/>
      <c r="G348" s="13"/>
      <c r="H348" s="17"/>
      <c r="I348" s="13"/>
      <c r="J348" s="47"/>
      <c r="K348" s="48"/>
      <c r="L348" s="48"/>
      <c r="M348" s="48"/>
      <c r="N348" s="48">
        <v>3</v>
      </c>
      <c r="O348" s="48"/>
      <c r="P348" s="48"/>
      <c r="Q348" s="49"/>
      <c r="R348" s="16"/>
      <c r="S348" s="13"/>
      <c r="T348" s="17"/>
      <c r="U348" s="84"/>
      <c r="V348" s="131"/>
    </row>
    <row r="349" spans="1:22" ht="12.75" customHeight="1" thickBot="1">
      <c r="A349" s="25"/>
      <c r="B349" s="27"/>
      <c r="C349" s="25"/>
      <c r="D349" s="25"/>
      <c r="E349" s="26"/>
      <c r="F349" s="27"/>
      <c r="G349" s="24"/>
      <c r="H349" s="25"/>
      <c r="I349" s="24"/>
      <c r="J349" s="28"/>
      <c r="K349" s="29"/>
      <c r="L349" s="29"/>
      <c r="M349" s="29"/>
      <c r="N349" s="29">
        <v>47</v>
      </c>
      <c r="O349" s="29"/>
      <c r="P349" s="29"/>
      <c r="Q349" s="30"/>
      <c r="R349" s="27"/>
      <c r="S349" s="24"/>
      <c r="T349" s="25"/>
      <c r="U349" s="171"/>
      <c r="V349" s="131"/>
    </row>
    <row r="350" spans="1:22" ht="12.75" customHeight="1">
      <c r="A350" s="14"/>
      <c r="B350" s="32"/>
      <c r="C350" s="14"/>
      <c r="D350" s="14"/>
      <c r="E350" s="32"/>
      <c r="F350" s="14"/>
      <c r="G350" s="32"/>
      <c r="H350" s="14"/>
      <c r="I350" s="12"/>
      <c r="J350" s="33"/>
      <c r="K350" s="34"/>
      <c r="L350" s="34"/>
      <c r="M350" s="34"/>
      <c r="N350" s="34"/>
      <c r="O350" s="34">
        <v>30</v>
      </c>
      <c r="P350" s="34">
        <v>46</v>
      </c>
      <c r="Q350" s="35"/>
      <c r="R350" s="36"/>
      <c r="S350" s="12"/>
      <c r="T350" s="14"/>
      <c r="U350" s="46"/>
      <c r="V350" s="131"/>
    </row>
    <row r="351" spans="1:22" ht="12.75" customHeight="1">
      <c r="A351" s="239" t="s">
        <v>162</v>
      </c>
      <c r="B351" s="16" t="s">
        <v>165</v>
      </c>
      <c r="C351" s="17">
        <f>D351/36</f>
        <v>9</v>
      </c>
      <c r="D351" s="17">
        <f>SUM(E351:I351)</f>
        <v>324</v>
      </c>
      <c r="E351" s="15">
        <f>SUM(J350:Q350)</f>
        <v>76</v>
      </c>
      <c r="F351" s="16">
        <f>SUM(J351:Q351)</f>
        <v>88</v>
      </c>
      <c r="G351" s="19">
        <f>SUM(J352:Q352)</f>
        <v>50</v>
      </c>
      <c r="H351" s="18">
        <f>SUM(J353:Q353)</f>
        <v>3</v>
      </c>
      <c r="I351" s="19">
        <f>SUM(J354:Q354)</f>
        <v>107</v>
      </c>
      <c r="J351" s="20"/>
      <c r="K351" s="22"/>
      <c r="L351" s="22"/>
      <c r="M351" s="22"/>
      <c r="N351" s="22"/>
      <c r="O351" s="22">
        <v>44</v>
      </c>
      <c r="P351" s="22">
        <v>44</v>
      </c>
      <c r="Q351" s="38"/>
      <c r="R351" s="15" t="s">
        <v>222</v>
      </c>
      <c r="T351" s="176"/>
      <c r="U351" s="177"/>
      <c r="V351" s="131"/>
    </row>
    <row r="352" spans="1:22" ht="12.75" customHeight="1">
      <c r="A352" s="17"/>
      <c r="B352" s="16" t="s">
        <v>241</v>
      </c>
      <c r="C352" s="17"/>
      <c r="D352" s="17"/>
      <c r="E352" s="16"/>
      <c r="F352" s="17"/>
      <c r="G352" s="16"/>
      <c r="H352" s="17"/>
      <c r="I352" s="13"/>
      <c r="J352" s="20"/>
      <c r="K352" s="22"/>
      <c r="L352" s="22"/>
      <c r="M352" s="22"/>
      <c r="N352" s="22"/>
      <c r="O352" s="22">
        <v>20</v>
      </c>
      <c r="P352" s="22">
        <v>30</v>
      </c>
      <c r="Q352" s="38"/>
      <c r="R352" s="15">
        <v>6</v>
      </c>
      <c r="S352" s="13">
        <v>6</v>
      </c>
      <c r="T352" s="17">
        <v>7</v>
      </c>
      <c r="U352" s="84" t="s">
        <v>215</v>
      </c>
      <c r="V352" s="131" t="s">
        <v>371</v>
      </c>
    </row>
    <row r="353" spans="1:22" ht="12.75" customHeight="1">
      <c r="A353" s="17"/>
      <c r="B353" s="16"/>
      <c r="C353" s="17"/>
      <c r="D353" s="17"/>
      <c r="E353" s="16"/>
      <c r="F353" s="17"/>
      <c r="G353" s="16"/>
      <c r="H353" s="17"/>
      <c r="I353" s="13"/>
      <c r="J353" s="47"/>
      <c r="K353" s="48"/>
      <c r="L353" s="48"/>
      <c r="M353" s="48"/>
      <c r="N353" s="48"/>
      <c r="O353" s="48"/>
      <c r="P353" s="48">
        <v>3</v>
      </c>
      <c r="Q353" s="38"/>
      <c r="R353" s="15"/>
      <c r="S353" s="13"/>
      <c r="T353" s="17"/>
      <c r="U353" s="84"/>
      <c r="V353" s="131"/>
    </row>
    <row r="354" spans="1:22" ht="12.75" customHeight="1" thickBot="1">
      <c r="A354" s="25"/>
      <c r="B354" s="27"/>
      <c r="C354" s="25"/>
      <c r="D354" s="25"/>
      <c r="E354" s="27"/>
      <c r="F354" s="25"/>
      <c r="G354" s="27"/>
      <c r="H354" s="25"/>
      <c r="I354" s="24"/>
      <c r="J354" s="28"/>
      <c r="K354" s="29"/>
      <c r="L354" s="29"/>
      <c r="M354" s="29"/>
      <c r="N354" s="29"/>
      <c r="O354" s="29">
        <v>50</v>
      </c>
      <c r="P354" s="29">
        <v>57</v>
      </c>
      <c r="Q354" s="26"/>
      <c r="R354" s="26"/>
      <c r="S354" s="24"/>
      <c r="T354" s="25"/>
      <c r="U354" s="171"/>
      <c r="V354" s="131"/>
    </row>
    <row r="355" spans="1:22" ht="12.75" customHeight="1">
      <c r="A355" s="14"/>
      <c r="B355" s="32"/>
      <c r="C355" s="14"/>
      <c r="D355" s="14"/>
      <c r="E355" s="32"/>
      <c r="F355" s="14"/>
      <c r="G355" s="32"/>
      <c r="H355" s="14"/>
      <c r="I355" s="12"/>
      <c r="J355" s="33"/>
      <c r="K355" s="34"/>
      <c r="L355" s="34"/>
      <c r="M355" s="34"/>
      <c r="N355" s="34"/>
      <c r="O355" s="34"/>
      <c r="P355" s="34"/>
      <c r="Q355" s="34">
        <v>20</v>
      </c>
      <c r="R355" s="14"/>
      <c r="S355" s="12"/>
      <c r="T355" s="14"/>
      <c r="U355" s="46"/>
      <c r="V355" s="131"/>
    </row>
    <row r="356" spans="1:22" ht="12.75" customHeight="1">
      <c r="A356" s="239" t="s">
        <v>163</v>
      </c>
      <c r="B356" s="16" t="s">
        <v>445</v>
      </c>
      <c r="C356" s="17">
        <f>D356/36</f>
        <v>5</v>
      </c>
      <c r="D356" s="17">
        <f>SUM(E356:I356)</f>
        <v>180</v>
      </c>
      <c r="E356" s="15">
        <f>SUM(J355:Q355)</f>
        <v>20</v>
      </c>
      <c r="F356" s="16">
        <f>SUM(J356:Q356)</f>
        <v>22</v>
      </c>
      <c r="G356" s="19">
        <f>SUM(J357:Q357)</f>
        <v>16</v>
      </c>
      <c r="H356" s="18">
        <f>SUM(J358:Q358)</f>
        <v>3</v>
      </c>
      <c r="I356" s="19">
        <f>SUM(J359:Q359)</f>
        <v>119</v>
      </c>
      <c r="J356" s="20"/>
      <c r="K356" s="22"/>
      <c r="L356" s="22"/>
      <c r="M356" s="22"/>
      <c r="N356" s="22"/>
      <c r="O356" s="22"/>
      <c r="P356" s="22"/>
      <c r="Q356" s="22">
        <v>22</v>
      </c>
      <c r="R356" s="17"/>
      <c r="S356" s="13"/>
      <c r="T356" s="176"/>
      <c r="U356" s="84" t="s">
        <v>85</v>
      </c>
      <c r="V356" s="131"/>
    </row>
    <row r="357" spans="1:22" ht="12.75" customHeight="1">
      <c r="A357" s="17"/>
      <c r="B357" s="16" t="s">
        <v>446</v>
      </c>
      <c r="C357" s="17"/>
      <c r="D357" s="17"/>
      <c r="E357" s="16"/>
      <c r="F357" s="17"/>
      <c r="G357" s="16"/>
      <c r="H357" s="17"/>
      <c r="I357" s="13"/>
      <c r="J357" s="20"/>
      <c r="K357" s="22"/>
      <c r="L357" s="22"/>
      <c r="M357" s="22"/>
      <c r="N357" s="22"/>
      <c r="O357" s="22"/>
      <c r="P357" s="22"/>
      <c r="Q357" s="22">
        <v>16</v>
      </c>
      <c r="R357" s="17"/>
      <c r="S357" s="13"/>
      <c r="T357" s="17">
        <v>8</v>
      </c>
      <c r="U357" s="84" t="s">
        <v>222</v>
      </c>
      <c r="V357" s="131" t="s">
        <v>371</v>
      </c>
    </row>
    <row r="358" spans="1:22" ht="12.75" customHeight="1">
      <c r="A358" s="17"/>
      <c r="B358" s="16" t="s">
        <v>447</v>
      </c>
      <c r="C358" s="17"/>
      <c r="D358" s="17"/>
      <c r="E358" s="16"/>
      <c r="F358" s="17"/>
      <c r="G358" s="16"/>
      <c r="H358" s="17"/>
      <c r="I358" s="13"/>
      <c r="J358" s="47"/>
      <c r="K358" s="48"/>
      <c r="L358" s="48"/>
      <c r="M358" s="48"/>
      <c r="N358" s="48"/>
      <c r="O358" s="48"/>
      <c r="P358" s="48"/>
      <c r="Q358" s="48">
        <v>3</v>
      </c>
      <c r="R358" s="17"/>
      <c r="S358" s="13"/>
      <c r="T358" s="17"/>
      <c r="U358" s="84" t="s">
        <v>86</v>
      </c>
      <c r="V358" s="131"/>
    </row>
    <row r="359" spans="1:22" ht="12.75" customHeight="1" thickBot="1">
      <c r="A359" s="25"/>
      <c r="B359" s="27"/>
      <c r="C359" s="25"/>
      <c r="D359" s="25"/>
      <c r="E359" s="27"/>
      <c r="F359" s="25"/>
      <c r="G359" s="27"/>
      <c r="H359" s="25"/>
      <c r="I359" s="24"/>
      <c r="J359" s="28"/>
      <c r="K359" s="29"/>
      <c r="L359" s="29"/>
      <c r="M359" s="29"/>
      <c r="N359" s="29"/>
      <c r="O359" s="29"/>
      <c r="P359" s="29"/>
      <c r="Q359" s="29">
        <v>119</v>
      </c>
      <c r="R359" s="25"/>
      <c r="S359" s="24"/>
      <c r="T359" s="25"/>
      <c r="U359" s="171"/>
      <c r="V359" s="131"/>
    </row>
    <row r="360" spans="1:22" ht="12.75" customHeight="1">
      <c r="A360" s="17"/>
      <c r="B360" s="16"/>
      <c r="C360" s="17"/>
      <c r="D360" s="17"/>
      <c r="E360" s="16"/>
      <c r="F360" s="17"/>
      <c r="G360" s="16"/>
      <c r="H360" s="17"/>
      <c r="I360" s="13"/>
      <c r="J360" s="33"/>
      <c r="K360" s="34"/>
      <c r="L360" s="34"/>
      <c r="M360" s="34"/>
      <c r="N360" s="34"/>
      <c r="O360" s="34"/>
      <c r="P360" s="34">
        <v>20</v>
      </c>
      <c r="Q360" s="35"/>
      <c r="R360" s="17"/>
      <c r="S360" s="13"/>
      <c r="T360" s="17"/>
      <c r="U360" s="84"/>
      <c r="V360" s="131"/>
    </row>
    <row r="361" spans="1:22" ht="12.75" customHeight="1">
      <c r="A361" s="239" t="s">
        <v>164</v>
      </c>
      <c r="B361" s="16" t="s">
        <v>366</v>
      </c>
      <c r="C361" s="17">
        <f>D361/36</f>
        <v>5</v>
      </c>
      <c r="D361" s="17">
        <f>SUM(E361:I361)</f>
        <v>180</v>
      </c>
      <c r="E361" s="15">
        <f>SUM(J360:Q360)</f>
        <v>20</v>
      </c>
      <c r="F361" s="16">
        <f>SUM(J361:Q361)</f>
        <v>22</v>
      </c>
      <c r="G361" s="19">
        <f>SUM(J362:Q362)</f>
        <v>16</v>
      </c>
      <c r="H361" s="18">
        <f>SUM(J363:Q363)</f>
        <v>3</v>
      </c>
      <c r="I361" s="19">
        <f>SUM(J364:Q364)</f>
        <v>119</v>
      </c>
      <c r="J361" s="20"/>
      <c r="K361" s="22"/>
      <c r="L361" s="22"/>
      <c r="M361" s="22"/>
      <c r="N361" s="22"/>
      <c r="O361" s="22"/>
      <c r="P361" s="22">
        <v>22</v>
      </c>
      <c r="Q361" s="23"/>
      <c r="R361" s="17"/>
      <c r="S361" s="13"/>
      <c r="T361" s="176"/>
      <c r="U361" s="177"/>
      <c r="V361" s="131"/>
    </row>
    <row r="362" spans="1:22" ht="12.75" customHeight="1">
      <c r="A362" s="17"/>
      <c r="B362" s="16" t="s">
        <v>242</v>
      </c>
      <c r="C362" s="17"/>
      <c r="D362" s="17"/>
      <c r="E362" s="16"/>
      <c r="F362" s="17"/>
      <c r="G362" s="16"/>
      <c r="H362" s="17"/>
      <c r="I362" s="13"/>
      <c r="J362" s="20"/>
      <c r="K362" s="22"/>
      <c r="L362" s="22"/>
      <c r="M362" s="22"/>
      <c r="N362" s="22"/>
      <c r="O362" s="22"/>
      <c r="P362" s="22">
        <v>16</v>
      </c>
      <c r="Q362" s="23"/>
      <c r="R362" s="17"/>
      <c r="S362" s="13"/>
      <c r="T362" s="17">
        <v>7</v>
      </c>
      <c r="U362" s="84" t="s">
        <v>88</v>
      </c>
      <c r="V362" s="131" t="s">
        <v>371</v>
      </c>
    </row>
    <row r="363" spans="1:22" ht="12.75" customHeight="1">
      <c r="A363" s="17"/>
      <c r="B363" s="16" t="s">
        <v>243</v>
      </c>
      <c r="C363" s="17"/>
      <c r="D363" s="17"/>
      <c r="E363" s="16"/>
      <c r="F363" s="17"/>
      <c r="G363" s="16"/>
      <c r="H363" s="17"/>
      <c r="I363" s="13"/>
      <c r="J363" s="20"/>
      <c r="K363" s="22"/>
      <c r="L363" s="22"/>
      <c r="M363" s="22"/>
      <c r="N363" s="22"/>
      <c r="O363" s="22"/>
      <c r="P363" s="48">
        <v>3</v>
      </c>
      <c r="Q363" s="23"/>
      <c r="R363" s="17"/>
      <c r="S363" s="13"/>
      <c r="T363" s="17"/>
      <c r="U363" s="84"/>
      <c r="V363" s="131"/>
    </row>
    <row r="364" spans="1:22" ht="12.75" customHeight="1" thickBot="1">
      <c r="A364" s="17"/>
      <c r="B364" s="16"/>
      <c r="C364" s="17"/>
      <c r="D364" s="17"/>
      <c r="E364" s="16"/>
      <c r="F364" s="17"/>
      <c r="G364" s="16"/>
      <c r="H364" s="17"/>
      <c r="I364" s="13"/>
      <c r="J364" s="40"/>
      <c r="K364" s="41"/>
      <c r="L364" s="41"/>
      <c r="M364" s="41"/>
      <c r="N364" s="41"/>
      <c r="O364" s="41"/>
      <c r="P364" s="29">
        <v>119</v>
      </c>
      <c r="Q364" s="15"/>
      <c r="R364" s="17"/>
      <c r="S364" s="13"/>
      <c r="T364" s="17"/>
      <c r="U364" s="84"/>
      <c r="V364" s="131"/>
    </row>
    <row r="365" spans="1:22" ht="12.75" customHeight="1">
      <c r="A365" s="14"/>
      <c r="B365" s="32"/>
      <c r="C365" s="14"/>
      <c r="D365" s="14"/>
      <c r="E365" s="32"/>
      <c r="F365" s="14"/>
      <c r="G365" s="32"/>
      <c r="H365" s="14"/>
      <c r="I365" s="12"/>
      <c r="J365" s="33"/>
      <c r="K365" s="34"/>
      <c r="L365" s="34"/>
      <c r="M365" s="34"/>
      <c r="N365" s="34"/>
      <c r="O365" s="34">
        <v>36</v>
      </c>
      <c r="P365" s="34"/>
      <c r="Q365" s="39"/>
      <c r="R365" s="36"/>
      <c r="S365" s="12"/>
      <c r="T365" s="14"/>
      <c r="U365" s="46"/>
      <c r="V365" s="131"/>
    </row>
    <row r="366" spans="1:22" ht="12.75" customHeight="1">
      <c r="A366" s="239" t="s">
        <v>166</v>
      </c>
      <c r="B366" s="16" t="s">
        <v>247</v>
      </c>
      <c r="C366" s="17">
        <f>D366/36</f>
        <v>5</v>
      </c>
      <c r="D366" s="17">
        <f>SUM(E366:I366)</f>
        <v>180</v>
      </c>
      <c r="E366" s="15">
        <f>SUM(J365:Q365)</f>
        <v>36</v>
      </c>
      <c r="F366" s="16">
        <f>SUM(J366:Q366)</f>
        <v>28</v>
      </c>
      <c r="G366" s="19">
        <f>SUM(J367:Q367)</f>
        <v>28</v>
      </c>
      <c r="H366" s="18">
        <f>SUM(J368:Q368)</f>
        <v>3</v>
      </c>
      <c r="I366" s="19">
        <f>SUM(J369:Q369)</f>
        <v>85</v>
      </c>
      <c r="J366" s="43"/>
      <c r="K366" s="58"/>
      <c r="L366" s="58"/>
      <c r="M366" s="58"/>
      <c r="N366" s="58"/>
      <c r="O366" s="58">
        <v>28</v>
      </c>
      <c r="P366" s="58"/>
      <c r="Q366" s="38"/>
      <c r="R366" s="15"/>
      <c r="S366" s="13"/>
      <c r="T366" s="176"/>
      <c r="U366" s="177"/>
      <c r="V366" s="131"/>
    </row>
    <row r="367" spans="1:22" ht="12.75" customHeight="1">
      <c r="A367" s="17"/>
      <c r="B367" s="16" t="s">
        <v>90</v>
      </c>
      <c r="C367" s="17"/>
      <c r="D367" s="17"/>
      <c r="E367" s="16"/>
      <c r="F367" s="17"/>
      <c r="G367" s="16"/>
      <c r="H367" s="17"/>
      <c r="I367" s="13"/>
      <c r="J367" s="43"/>
      <c r="K367" s="58"/>
      <c r="L367" s="58"/>
      <c r="M367" s="58"/>
      <c r="N367" s="58"/>
      <c r="O367" s="58">
        <v>28</v>
      </c>
      <c r="P367" s="58"/>
      <c r="Q367" s="38"/>
      <c r="R367" s="15"/>
      <c r="S367" s="13"/>
      <c r="T367" s="17">
        <v>6</v>
      </c>
      <c r="U367" s="84" t="s">
        <v>215</v>
      </c>
      <c r="V367" s="131" t="s">
        <v>371</v>
      </c>
    </row>
    <row r="368" spans="1:22" ht="12.75" customHeight="1">
      <c r="A368" s="17"/>
      <c r="B368" s="16"/>
      <c r="C368" s="17"/>
      <c r="D368" s="17"/>
      <c r="E368" s="16"/>
      <c r="F368" s="17"/>
      <c r="G368" s="16"/>
      <c r="H368" s="17"/>
      <c r="I368" s="13"/>
      <c r="J368" s="43"/>
      <c r="K368" s="58"/>
      <c r="L368" s="58"/>
      <c r="M368" s="58"/>
      <c r="N368" s="58"/>
      <c r="O368" s="58">
        <v>3</v>
      </c>
      <c r="P368" s="58"/>
      <c r="Q368" s="38"/>
      <c r="R368" s="15"/>
      <c r="S368" s="13"/>
      <c r="T368" s="17"/>
      <c r="U368" s="84"/>
      <c r="V368" s="131"/>
    </row>
    <row r="369" spans="1:22" ht="12.75" customHeight="1" thickBot="1">
      <c r="A369" s="25"/>
      <c r="B369" s="27"/>
      <c r="C369" s="25"/>
      <c r="D369" s="25"/>
      <c r="E369" s="27"/>
      <c r="F369" s="25"/>
      <c r="G369" s="27"/>
      <c r="H369" s="25"/>
      <c r="I369" s="24"/>
      <c r="J369" s="55"/>
      <c r="K369" s="54"/>
      <c r="L369" s="54"/>
      <c r="M369" s="54"/>
      <c r="N369" s="54"/>
      <c r="O369" s="54">
        <v>85</v>
      </c>
      <c r="P369" s="54"/>
      <c r="Q369" s="52"/>
      <c r="R369" s="26"/>
      <c r="S369" s="24"/>
      <c r="T369" s="25"/>
      <c r="U369" s="171"/>
      <c r="V369" s="131"/>
    </row>
    <row r="370" spans="1:22" ht="12.75" customHeight="1">
      <c r="A370" s="17"/>
      <c r="B370" s="16"/>
      <c r="C370" s="17"/>
      <c r="D370" s="17"/>
      <c r="E370" s="16"/>
      <c r="F370" s="17"/>
      <c r="G370" s="16"/>
      <c r="H370" s="17"/>
      <c r="I370" s="13"/>
      <c r="J370" s="33"/>
      <c r="K370" s="34"/>
      <c r="L370" s="34"/>
      <c r="M370" s="34"/>
      <c r="N370" s="34"/>
      <c r="O370" s="34"/>
      <c r="P370" s="34"/>
      <c r="Q370" s="45">
        <v>40</v>
      </c>
      <c r="R370" s="14"/>
      <c r="S370" s="13"/>
      <c r="T370" s="17"/>
      <c r="U370" s="84"/>
      <c r="V370" s="131"/>
    </row>
    <row r="371" spans="1:22" ht="12.75" customHeight="1">
      <c r="A371" s="239" t="s">
        <v>167</v>
      </c>
      <c r="B371" s="16" t="s">
        <v>248</v>
      </c>
      <c r="C371" s="17">
        <f>D371/36</f>
        <v>6</v>
      </c>
      <c r="D371" s="17">
        <f>SUM(E371:I371)</f>
        <v>216</v>
      </c>
      <c r="E371" s="15">
        <f>SUM(J370:Q370)</f>
        <v>40</v>
      </c>
      <c r="F371" s="16">
        <f>SUM(J371:Q371)</f>
        <v>32</v>
      </c>
      <c r="G371" s="19">
        <f>SUM(J372:Q372)</f>
        <v>50</v>
      </c>
      <c r="H371" s="18">
        <f>SUM(J373:Q373)</f>
        <v>3</v>
      </c>
      <c r="I371" s="19">
        <f>SUM(J374:Q374)</f>
        <v>91</v>
      </c>
      <c r="J371" s="43"/>
      <c r="K371" s="58"/>
      <c r="L371" s="58"/>
      <c r="M371" s="58"/>
      <c r="N371" s="58"/>
      <c r="O371" s="58"/>
      <c r="P371" s="58"/>
      <c r="Q371" s="75">
        <v>32</v>
      </c>
      <c r="R371" s="17" t="s">
        <v>222</v>
      </c>
      <c r="S371" s="13"/>
      <c r="T371" s="176"/>
      <c r="U371" s="177"/>
      <c r="V371" s="131"/>
    </row>
    <row r="372" spans="1:22" ht="12.75" customHeight="1">
      <c r="A372" s="17"/>
      <c r="B372" s="16"/>
      <c r="C372" s="17"/>
      <c r="D372" s="17"/>
      <c r="E372" s="16"/>
      <c r="F372" s="17"/>
      <c r="G372" s="16"/>
      <c r="H372" s="17"/>
      <c r="I372" s="13"/>
      <c r="J372" s="43"/>
      <c r="K372" s="58"/>
      <c r="L372" s="58"/>
      <c r="M372" s="58"/>
      <c r="N372" s="58"/>
      <c r="O372" s="58"/>
      <c r="P372" s="58"/>
      <c r="Q372" s="75">
        <v>50</v>
      </c>
      <c r="R372" s="17">
        <v>8</v>
      </c>
      <c r="S372" s="13"/>
      <c r="T372" s="17">
        <v>8</v>
      </c>
      <c r="U372" s="84" t="s">
        <v>215</v>
      </c>
      <c r="V372" s="131" t="s">
        <v>371</v>
      </c>
    </row>
    <row r="373" spans="1:22" ht="12.75" customHeight="1">
      <c r="A373" s="17"/>
      <c r="B373" s="16"/>
      <c r="C373" s="17"/>
      <c r="D373" s="17"/>
      <c r="E373" s="16"/>
      <c r="F373" s="17"/>
      <c r="G373" s="16"/>
      <c r="H373" s="17"/>
      <c r="I373" s="13"/>
      <c r="J373" s="43"/>
      <c r="K373" s="58"/>
      <c r="L373" s="58"/>
      <c r="M373" s="58"/>
      <c r="N373" s="58"/>
      <c r="O373" s="58"/>
      <c r="P373" s="58"/>
      <c r="Q373" s="112">
        <v>3</v>
      </c>
      <c r="R373" s="17"/>
      <c r="S373" s="13"/>
      <c r="T373" s="17"/>
      <c r="U373" s="84"/>
      <c r="V373" s="131"/>
    </row>
    <row r="374" spans="1:22" ht="12.75" customHeight="1" thickBot="1">
      <c r="A374" s="17"/>
      <c r="B374" s="16"/>
      <c r="C374" s="17"/>
      <c r="D374" s="17"/>
      <c r="E374" s="16"/>
      <c r="F374" s="17"/>
      <c r="G374" s="16"/>
      <c r="H374" s="17"/>
      <c r="I374" s="13"/>
      <c r="J374" s="55"/>
      <c r="K374" s="54"/>
      <c r="L374" s="54"/>
      <c r="M374" s="54"/>
      <c r="N374" s="54"/>
      <c r="O374" s="54"/>
      <c r="P374" s="54"/>
      <c r="Q374" s="100">
        <v>91</v>
      </c>
      <c r="R374" s="25"/>
      <c r="S374" s="13"/>
      <c r="T374" s="17"/>
      <c r="U374" s="84"/>
      <c r="V374" s="131"/>
    </row>
    <row r="375" spans="1:22" ht="12.75" customHeight="1">
      <c r="A375" s="14"/>
      <c r="B375" s="32" t="s">
        <v>249</v>
      </c>
      <c r="C375" s="14"/>
      <c r="D375" s="14"/>
      <c r="E375" s="32"/>
      <c r="F375" s="14"/>
      <c r="G375" s="32"/>
      <c r="H375" s="14"/>
      <c r="I375" s="12"/>
      <c r="J375" s="33"/>
      <c r="K375" s="34"/>
      <c r="L375" s="34"/>
      <c r="M375" s="34"/>
      <c r="N375" s="34"/>
      <c r="O375" s="34"/>
      <c r="P375" s="34">
        <v>40</v>
      </c>
      <c r="Q375" s="35"/>
      <c r="R375" s="14"/>
      <c r="S375" s="12"/>
      <c r="T375" s="14"/>
      <c r="U375" s="46"/>
      <c r="V375" s="131"/>
    </row>
    <row r="376" spans="1:22" ht="12.75" customHeight="1">
      <c r="A376" s="239" t="s">
        <v>168</v>
      </c>
      <c r="B376" s="16" t="s">
        <v>250</v>
      </c>
      <c r="C376" s="17">
        <f>D376/36</f>
        <v>5</v>
      </c>
      <c r="D376" s="17">
        <f>SUM(E376:I376)</f>
        <v>180</v>
      </c>
      <c r="E376" s="15">
        <f>SUM(J375:Q375)</f>
        <v>40</v>
      </c>
      <c r="F376" s="16">
        <f>SUM(J376:Q376)</f>
        <v>40</v>
      </c>
      <c r="G376" s="19">
        <f>SUM(J377:Q377)</f>
        <v>30</v>
      </c>
      <c r="H376" s="18">
        <f>SUM(J378:Q378)</f>
        <v>3</v>
      </c>
      <c r="I376" s="19">
        <f>SUM(J379:Q379)</f>
        <v>67</v>
      </c>
      <c r="J376" s="20"/>
      <c r="K376" s="21"/>
      <c r="L376" s="22"/>
      <c r="M376" s="22"/>
      <c r="N376" s="22"/>
      <c r="O376" s="22"/>
      <c r="P376" s="22">
        <v>40</v>
      </c>
      <c r="Q376" s="23"/>
      <c r="R376" s="17"/>
      <c r="S376" s="13"/>
      <c r="T376" s="176"/>
      <c r="U376" s="177"/>
      <c r="V376" s="131"/>
    </row>
    <row r="377" spans="1:22" ht="12.75" customHeight="1">
      <c r="A377" s="17"/>
      <c r="B377" s="244" t="s">
        <v>251</v>
      </c>
      <c r="C377" s="18"/>
      <c r="D377" s="17"/>
      <c r="E377" s="16"/>
      <c r="F377" s="17"/>
      <c r="G377" s="16"/>
      <c r="H377" s="17"/>
      <c r="I377" s="13"/>
      <c r="J377" s="20"/>
      <c r="K377" s="22"/>
      <c r="L377" s="22"/>
      <c r="M377" s="22"/>
      <c r="N377" s="22"/>
      <c r="O377" s="22"/>
      <c r="P377" s="22">
        <v>30</v>
      </c>
      <c r="Q377" s="23"/>
      <c r="R377" s="17">
        <v>7</v>
      </c>
      <c r="S377" s="13"/>
      <c r="T377" s="17">
        <v>7</v>
      </c>
      <c r="U377" s="84" t="s">
        <v>391</v>
      </c>
      <c r="V377" s="131" t="s">
        <v>371</v>
      </c>
    </row>
    <row r="378" spans="1:22" ht="12.75" customHeight="1">
      <c r="A378" s="17"/>
      <c r="B378" s="244" t="s">
        <v>252</v>
      </c>
      <c r="C378" s="18"/>
      <c r="D378" s="17"/>
      <c r="E378" s="16"/>
      <c r="F378" s="17"/>
      <c r="G378" s="16"/>
      <c r="H378" s="17"/>
      <c r="I378" s="13"/>
      <c r="J378" s="47"/>
      <c r="K378" s="48"/>
      <c r="L378" s="48"/>
      <c r="M378" s="48"/>
      <c r="N378" s="48"/>
      <c r="O378" s="48"/>
      <c r="P378" s="48">
        <v>3</v>
      </c>
      <c r="Q378" s="23"/>
      <c r="R378" s="17"/>
      <c r="S378" s="13"/>
      <c r="T378" s="17"/>
      <c r="U378" s="84"/>
      <c r="V378" s="131"/>
    </row>
    <row r="379" spans="1:22" ht="12.75" customHeight="1" thickBot="1">
      <c r="A379" s="25"/>
      <c r="B379" s="27"/>
      <c r="C379" s="25"/>
      <c r="D379" s="25"/>
      <c r="E379" s="27"/>
      <c r="F379" s="25"/>
      <c r="G379" s="27"/>
      <c r="H379" s="25"/>
      <c r="I379" s="24"/>
      <c r="J379" s="28"/>
      <c r="K379" s="29"/>
      <c r="L379" s="29"/>
      <c r="M379" s="29"/>
      <c r="N379" s="29"/>
      <c r="O379" s="29"/>
      <c r="P379" s="29">
        <v>67</v>
      </c>
      <c r="Q379" s="26"/>
      <c r="R379" s="25"/>
      <c r="S379" s="24"/>
      <c r="T379" s="25"/>
      <c r="U379" s="171"/>
      <c r="V379" s="131"/>
    </row>
    <row r="380" spans="1:22" ht="12.75" customHeight="1">
      <c r="A380" s="14"/>
      <c r="B380" s="32" t="s">
        <v>375</v>
      </c>
      <c r="C380" s="14"/>
      <c r="D380" s="14"/>
      <c r="E380" s="32"/>
      <c r="F380" s="14"/>
      <c r="G380" s="32"/>
      <c r="H380" s="14"/>
      <c r="I380" s="12"/>
      <c r="J380" s="33"/>
      <c r="K380" s="34"/>
      <c r="L380" s="34"/>
      <c r="M380" s="34"/>
      <c r="N380" s="34"/>
      <c r="O380" s="34"/>
      <c r="P380" s="34">
        <v>12</v>
      </c>
      <c r="Q380" s="35">
        <v>14</v>
      </c>
      <c r="R380" s="14"/>
      <c r="S380" s="12"/>
      <c r="T380" s="14"/>
      <c r="U380" s="46"/>
      <c r="V380" s="131"/>
    </row>
    <row r="381" spans="1:22" ht="12.75" customHeight="1">
      <c r="A381" s="239" t="s">
        <v>206</v>
      </c>
      <c r="B381" s="244" t="s">
        <v>214</v>
      </c>
      <c r="C381" s="17">
        <f>D381/36</f>
        <v>5</v>
      </c>
      <c r="D381" s="17">
        <f>SUM(E381:I381)</f>
        <v>180</v>
      </c>
      <c r="E381" s="15">
        <f>SUM(J380:Q380)</f>
        <v>26</v>
      </c>
      <c r="F381" s="16">
        <f>SUM(J381:Q381)</f>
        <v>42</v>
      </c>
      <c r="G381" s="19">
        <f>SUM(J382:Q382)</f>
        <v>20</v>
      </c>
      <c r="H381" s="18">
        <f>SUM(J383:Q383)</f>
        <v>3</v>
      </c>
      <c r="I381" s="19">
        <f>SUM(J384:Q384)</f>
        <v>89</v>
      </c>
      <c r="J381" s="20"/>
      <c r="K381" s="21"/>
      <c r="L381" s="22"/>
      <c r="M381" s="22"/>
      <c r="N381" s="22"/>
      <c r="O381" s="22"/>
      <c r="P381" s="22">
        <v>18</v>
      </c>
      <c r="Q381" s="23">
        <v>24</v>
      </c>
      <c r="R381" s="17"/>
      <c r="T381" s="176"/>
      <c r="U381" s="84" t="s">
        <v>245</v>
      </c>
      <c r="V381" s="131"/>
    </row>
    <row r="382" spans="1:22" ht="12.75" customHeight="1">
      <c r="A382" s="17"/>
      <c r="B382" s="244" t="s">
        <v>385</v>
      </c>
      <c r="C382" s="18"/>
      <c r="D382" s="17"/>
      <c r="E382" s="16"/>
      <c r="F382" s="17"/>
      <c r="G382" s="16"/>
      <c r="H382" s="17"/>
      <c r="I382" s="13"/>
      <c r="J382" s="20"/>
      <c r="K382" s="22"/>
      <c r="L382" s="22"/>
      <c r="M382" s="22"/>
      <c r="N382" s="22"/>
      <c r="O382" s="22"/>
      <c r="P382" s="22">
        <v>10</v>
      </c>
      <c r="Q382" s="23">
        <v>10</v>
      </c>
      <c r="R382" s="17"/>
      <c r="S382" s="13">
        <v>7</v>
      </c>
      <c r="T382" s="17">
        <v>8</v>
      </c>
      <c r="U382" s="84" t="s">
        <v>246</v>
      </c>
      <c r="V382" s="131" t="s">
        <v>371</v>
      </c>
    </row>
    <row r="383" spans="1:22" ht="12.75" customHeight="1">
      <c r="A383" s="17"/>
      <c r="B383" s="1"/>
      <c r="C383" s="18"/>
      <c r="D383" s="17"/>
      <c r="E383" s="16"/>
      <c r="F383" s="17"/>
      <c r="G383" s="16"/>
      <c r="H383" s="17"/>
      <c r="I383" s="13"/>
      <c r="J383" s="47"/>
      <c r="K383" s="48"/>
      <c r="L383" s="48"/>
      <c r="M383" s="48"/>
      <c r="N383" s="48"/>
      <c r="O383" s="48"/>
      <c r="P383" s="48"/>
      <c r="Q383" s="23">
        <v>3</v>
      </c>
      <c r="R383" s="17"/>
      <c r="S383" s="13"/>
      <c r="T383" s="17"/>
      <c r="U383" s="84"/>
      <c r="V383" s="131"/>
    </row>
    <row r="384" spans="1:22" ht="12.75" customHeight="1" thickBot="1">
      <c r="A384" s="25"/>
      <c r="B384" s="27"/>
      <c r="C384" s="25"/>
      <c r="D384" s="25"/>
      <c r="E384" s="27"/>
      <c r="F384" s="25"/>
      <c r="G384" s="27"/>
      <c r="H384" s="25"/>
      <c r="I384" s="24"/>
      <c r="J384" s="47"/>
      <c r="K384" s="48"/>
      <c r="L384" s="48"/>
      <c r="M384" s="48"/>
      <c r="N384" s="48"/>
      <c r="O384" s="48"/>
      <c r="P384" s="48">
        <v>50</v>
      </c>
      <c r="Q384" s="15">
        <v>39</v>
      </c>
      <c r="R384" s="25"/>
      <c r="S384" s="24"/>
      <c r="T384" s="25"/>
      <c r="U384" s="171"/>
      <c r="V384" s="131"/>
    </row>
    <row r="385" spans="1:22" ht="14.25" customHeight="1">
      <c r="A385" s="42"/>
      <c r="B385" s="37"/>
      <c r="C385" s="16"/>
      <c r="D385" s="16"/>
      <c r="E385" s="16"/>
      <c r="F385" s="16"/>
      <c r="G385" s="16"/>
      <c r="H385" s="16"/>
      <c r="I385" s="16"/>
      <c r="J385" s="33">
        <f aca="true" t="shared" si="20" ref="J385:Q385">J345+J350+J355+J360+J365+J370+J375+J380</f>
        <v>0</v>
      </c>
      <c r="K385" s="34">
        <f t="shared" si="20"/>
        <v>0</v>
      </c>
      <c r="L385" s="34">
        <f t="shared" si="20"/>
        <v>0</v>
      </c>
      <c r="M385" s="34">
        <f t="shared" si="20"/>
        <v>0</v>
      </c>
      <c r="N385" s="34">
        <f t="shared" si="20"/>
        <v>70</v>
      </c>
      <c r="O385" s="34">
        <f t="shared" si="20"/>
        <v>66</v>
      </c>
      <c r="P385" s="34">
        <f t="shared" si="20"/>
        <v>118</v>
      </c>
      <c r="Q385" s="39">
        <f t="shared" si="20"/>
        <v>74</v>
      </c>
      <c r="R385" s="16"/>
      <c r="S385" s="16"/>
      <c r="T385" s="16"/>
      <c r="U385" s="175"/>
      <c r="V385" s="131"/>
    </row>
    <row r="386" spans="1:22" ht="12.75" customHeight="1">
      <c r="A386" s="42"/>
      <c r="B386" s="37"/>
      <c r="C386" s="16"/>
      <c r="D386" s="16"/>
      <c r="E386" s="16"/>
      <c r="F386" s="16"/>
      <c r="G386" s="16"/>
      <c r="H386" s="16"/>
      <c r="I386" s="16"/>
      <c r="J386" s="20">
        <f aca="true" t="shared" si="21" ref="J386:Q386">J346+J351+J356+J361+J366+J371+J376+J381</f>
        <v>0</v>
      </c>
      <c r="K386" s="22">
        <f t="shared" si="21"/>
        <v>0</v>
      </c>
      <c r="L386" s="22">
        <f t="shared" si="21"/>
        <v>0</v>
      </c>
      <c r="M386" s="22">
        <f t="shared" si="21"/>
        <v>0</v>
      </c>
      <c r="N386" s="22">
        <f t="shared" si="21"/>
        <v>70</v>
      </c>
      <c r="O386" s="22">
        <f t="shared" si="21"/>
        <v>72</v>
      </c>
      <c r="P386" s="22">
        <f t="shared" si="21"/>
        <v>124</v>
      </c>
      <c r="Q386" s="38">
        <f t="shared" si="21"/>
        <v>78</v>
      </c>
      <c r="R386" s="42"/>
      <c r="S386" s="16"/>
      <c r="T386" s="16"/>
      <c r="U386" s="175"/>
      <c r="V386" s="131"/>
    </row>
    <row r="387" spans="1:22" ht="12" customHeight="1">
      <c r="A387" s="42"/>
      <c r="B387" s="37"/>
      <c r="C387" s="16"/>
      <c r="D387" s="16"/>
      <c r="E387" s="16"/>
      <c r="F387" s="16"/>
      <c r="G387" s="16"/>
      <c r="H387" s="16"/>
      <c r="I387" s="16"/>
      <c r="J387" s="20">
        <f aca="true" t="shared" si="22" ref="J387:Q387">J347+J352+J357+J362+J367+J372+J377+J382</f>
        <v>0</v>
      </c>
      <c r="K387" s="22">
        <f t="shared" si="22"/>
        <v>0</v>
      </c>
      <c r="L387" s="22">
        <f t="shared" si="22"/>
        <v>0</v>
      </c>
      <c r="M387" s="22">
        <f t="shared" si="22"/>
        <v>0</v>
      </c>
      <c r="N387" s="22">
        <f t="shared" si="22"/>
        <v>26</v>
      </c>
      <c r="O387" s="22">
        <f t="shared" si="22"/>
        <v>48</v>
      </c>
      <c r="P387" s="22">
        <f t="shared" si="22"/>
        <v>86</v>
      </c>
      <c r="Q387" s="38">
        <f t="shared" si="22"/>
        <v>76</v>
      </c>
      <c r="R387" s="16"/>
      <c r="S387" s="16"/>
      <c r="T387" s="16"/>
      <c r="U387" s="175"/>
      <c r="V387" s="131"/>
    </row>
    <row r="388" spans="1:22" ht="12.75" customHeight="1">
      <c r="A388" s="42"/>
      <c r="B388" s="37"/>
      <c r="C388" s="16"/>
      <c r="D388" s="16"/>
      <c r="E388" s="16"/>
      <c r="F388" s="16"/>
      <c r="G388" s="16"/>
      <c r="H388" s="16"/>
      <c r="I388" s="16"/>
      <c r="J388" s="20">
        <f aca="true" t="shared" si="23" ref="J388:Q388">J348+J353+J358+J363+J368+J373+J378+J383</f>
        <v>0</v>
      </c>
      <c r="K388" s="22">
        <f t="shared" si="23"/>
        <v>0</v>
      </c>
      <c r="L388" s="22">
        <f t="shared" si="23"/>
        <v>0</v>
      </c>
      <c r="M388" s="22">
        <f t="shared" si="23"/>
        <v>0</v>
      </c>
      <c r="N388" s="22">
        <f t="shared" si="23"/>
        <v>3</v>
      </c>
      <c r="O388" s="22">
        <f t="shared" si="23"/>
        <v>3</v>
      </c>
      <c r="P388" s="22">
        <f t="shared" si="23"/>
        <v>9</v>
      </c>
      <c r="Q388" s="38">
        <f t="shared" si="23"/>
        <v>9</v>
      </c>
      <c r="R388" s="16"/>
      <c r="S388" s="16"/>
      <c r="T388" s="16"/>
      <c r="U388" s="175"/>
      <c r="V388" s="131"/>
    </row>
    <row r="389" spans="1:22" ht="12" customHeight="1" thickBot="1">
      <c r="A389" s="42"/>
      <c r="B389" s="37"/>
      <c r="C389" s="16"/>
      <c r="D389" s="16"/>
      <c r="E389" s="16"/>
      <c r="F389" s="16"/>
      <c r="G389" s="16"/>
      <c r="H389" s="16"/>
      <c r="I389" s="16"/>
      <c r="J389" s="28">
        <f aca="true" t="shared" si="24" ref="J389:Q389">J349+J354+J359+J364+J369+J374+J379+J384</f>
        <v>0</v>
      </c>
      <c r="K389" s="29">
        <f t="shared" si="24"/>
        <v>0</v>
      </c>
      <c r="L389" s="29">
        <f t="shared" si="24"/>
        <v>0</v>
      </c>
      <c r="M389" s="29">
        <f t="shared" si="24"/>
        <v>0</v>
      </c>
      <c r="N389" s="29">
        <f t="shared" si="24"/>
        <v>47</v>
      </c>
      <c r="O389" s="29">
        <f t="shared" si="24"/>
        <v>135</v>
      </c>
      <c r="P389" s="29">
        <f t="shared" si="24"/>
        <v>293</v>
      </c>
      <c r="Q389" s="52">
        <f t="shared" si="24"/>
        <v>249</v>
      </c>
      <c r="R389" s="16"/>
      <c r="S389" s="16"/>
      <c r="T389" s="16"/>
      <c r="U389" s="175"/>
      <c r="V389" s="131"/>
    </row>
    <row r="390" spans="1:22" ht="15.75" thickBot="1">
      <c r="A390" s="286" t="s">
        <v>41</v>
      </c>
      <c r="B390" s="288"/>
      <c r="C390" s="11">
        <f>D390/36</f>
        <v>46</v>
      </c>
      <c r="D390" s="53">
        <f>SUM(E390:I390)</f>
        <v>1656</v>
      </c>
      <c r="E390" s="53">
        <f>SUM(J385:Q385)</f>
        <v>328</v>
      </c>
      <c r="F390" s="53">
        <f>SUM(J386:Q386)</f>
        <v>344</v>
      </c>
      <c r="G390" s="53">
        <f>SUM(J387:Q387)</f>
        <v>236</v>
      </c>
      <c r="H390" s="53">
        <f>SUM(J388:Q388)</f>
        <v>24</v>
      </c>
      <c r="I390" s="98">
        <f>SUM(J389:Q389)</f>
        <v>724</v>
      </c>
      <c r="J390" s="167">
        <f aca="true" t="shared" si="25" ref="J390:Q390">SUM(J385:J389)</f>
        <v>0</v>
      </c>
      <c r="K390" s="168">
        <f t="shared" si="25"/>
        <v>0</v>
      </c>
      <c r="L390" s="168">
        <f t="shared" si="25"/>
        <v>0</v>
      </c>
      <c r="M390" s="168">
        <f t="shared" si="25"/>
        <v>0</v>
      </c>
      <c r="N390" s="168">
        <f t="shared" si="25"/>
        <v>216</v>
      </c>
      <c r="O390" s="168">
        <f t="shared" si="25"/>
        <v>324</v>
      </c>
      <c r="P390" s="168">
        <f t="shared" si="25"/>
        <v>630</v>
      </c>
      <c r="Q390" s="126">
        <f t="shared" si="25"/>
        <v>486</v>
      </c>
      <c r="R390" s="77"/>
      <c r="S390" s="57"/>
      <c r="V390" s="131"/>
    </row>
    <row r="391" spans="1:22" ht="15">
      <c r="A391" s="69"/>
      <c r="B391" s="69"/>
      <c r="C391" s="69"/>
      <c r="D391" s="70"/>
      <c r="E391" s="69"/>
      <c r="F391" s="69"/>
      <c r="G391" s="69"/>
      <c r="H391" s="69"/>
      <c r="I391" s="69"/>
      <c r="J391" s="16"/>
      <c r="K391" s="16"/>
      <c r="L391" s="16"/>
      <c r="M391" s="16"/>
      <c r="N391" s="16"/>
      <c r="O391" s="16"/>
      <c r="P391" s="16"/>
      <c r="Q391" s="16"/>
      <c r="R391" s="78"/>
      <c r="S391" s="57"/>
      <c r="V391" s="131"/>
    </row>
    <row r="392" spans="1:22" ht="15.75" thickBot="1">
      <c r="A392" s="69"/>
      <c r="B392" s="69"/>
      <c r="C392" s="69"/>
      <c r="D392" s="70"/>
      <c r="E392" s="69"/>
      <c r="F392" s="69"/>
      <c r="G392" s="69"/>
      <c r="H392" s="69"/>
      <c r="I392" s="69"/>
      <c r="J392" s="16"/>
      <c r="K392" s="16"/>
      <c r="L392" s="16"/>
      <c r="M392" s="16"/>
      <c r="N392" s="16"/>
      <c r="O392" s="16"/>
      <c r="P392" s="16"/>
      <c r="Q392" s="16"/>
      <c r="R392" s="78"/>
      <c r="S392" s="57"/>
      <c r="V392" s="131"/>
    </row>
    <row r="393" spans="1:22" ht="13.5" thickBot="1">
      <c r="A393" s="107"/>
      <c r="B393" s="71"/>
      <c r="C393" s="282" t="s">
        <v>343</v>
      </c>
      <c r="D393" s="309" t="s">
        <v>112</v>
      </c>
      <c r="E393" s="310"/>
      <c r="F393" s="310"/>
      <c r="G393" s="310"/>
      <c r="H393" s="310"/>
      <c r="I393" s="311"/>
      <c r="J393" s="312" t="s">
        <v>1</v>
      </c>
      <c r="K393" s="313"/>
      <c r="L393" s="313"/>
      <c r="M393" s="313"/>
      <c r="N393" s="313"/>
      <c r="O393" s="313"/>
      <c r="P393" s="313"/>
      <c r="Q393" s="314"/>
      <c r="R393" s="312" t="s">
        <v>2</v>
      </c>
      <c r="S393" s="313"/>
      <c r="T393" s="314"/>
      <c r="U393" s="107"/>
      <c r="V393" s="131"/>
    </row>
    <row r="394" spans="1:22" ht="13.5" customHeight="1" thickBot="1">
      <c r="A394" s="72" t="s">
        <v>265</v>
      </c>
      <c r="B394" s="73"/>
      <c r="C394" s="283"/>
      <c r="D394" s="279" t="s">
        <v>341</v>
      </c>
      <c r="E394" s="302" t="s">
        <v>113</v>
      </c>
      <c r="F394" s="303"/>
      <c r="G394" s="303"/>
      <c r="H394" s="303"/>
      <c r="I394" s="71"/>
      <c r="J394" s="289" t="s">
        <v>5</v>
      </c>
      <c r="K394" s="290"/>
      <c r="L394" s="289" t="s">
        <v>6</v>
      </c>
      <c r="M394" s="290"/>
      <c r="N394" s="289" t="s">
        <v>7</v>
      </c>
      <c r="O394" s="290"/>
      <c r="P394" s="289" t="s">
        <v>8</v>
      </c>
      <c r="Q394" s="290"/>
      <c r="R394" s="282" t="s">
        <v>141</v>
      </c>
      <c r="S394" s="282" t="s">
        <v>338</v>
      </c>
      <c r="T394" s="306" t="s">
        <v>42</v>
      </c>
      <c r="U394" s="72" t="s">
        <v>9</v>
      </c>
      <c r="V394" s="131"/>
    </row>
    <row r="395" spans="1:22" ht="13.5" customHeight="1" thickBot="1">
      <c r="A395" s="72" t="s">
        <v>3</v>
      </c>
      <c r="B395" s="72" t="s">
        <v>0</v>
      </c>
      <c r="C395" s="283"/>
      <c r="D395" s="280"/>
      <c r="E395" s="282" t="s">
        <v>342</v>
      </c>
      <c r="F395" s="276" t="s">
        <v>344</v>
      </c>
      <c r="G395" s="282" t="s">
        <v>345</v>
      </c>
      <c r="H395" s="279" t="s">
        <v>340</v>
      </c>
      <c r="I395" s="281" t="s">
        <v>339</v>
      </c>
      <c r="J395" s="123" t="s">
        <v>11</v>
      </c>
      <c r="K395" s="124" t="s">
        <v>12</v>
      </c>
      <c r="L395" s="123" t="s">
        <v>13</v>
      </c>
      <c r="M395" s="124" t="s">
        <v>14</v>
      </c>
      <c r="N395" s="123" t="s">
        <v>15</v>
      </c>
      <c r="O395" s="124" t="s">
        <v>16</v>
      </c>
      <c r="P395" s="123" t="s">
        <v>17</v>
      </c>
      <c r="Q395" s="113" t="s">
        <v>18</v>
      </c>
      <c r="R395" s="283"/>
      <c r="S395" s="283"/>
      <c r="T395" s="281"/>
      <c r="U395" s="72" t="s">
        <v>19</v>
      </c>
      <c r="V395" s="131"/>
    </row>
    <row r="396" spans="1:22" ht="12.75">
      <c r="A396" s="73"/>
      <c r="B396" s="72" t="s">
        <v>4</v>
      </c>
      <c r="C396" s="283"/>
      <c r="D396" s="280"/>
      <c r="E396" s="283"/>
      <c r="F396" s="277"/>
      <c r="G396" s="283"/>
      <c r="H396" s="280"/>
      <c r="I396" s="281"/>
      <c r="J396" s="120" t="s">
        <v>20</v>
      </c>
      <c r="K396" s="121" t="s">
        <v>20</v>
      </c>
      <c r="L396" s="6" t="s">
        <v>20</v>
      </c>
      <c r="M396" s="121" t="s">
        <v>20</v>
      </c>
      <c r="N396" s="6" t="s">
        <v>20</v>
      </c>
      <c r="O396" s="6" t="s">
        <v>20</v>
      </c>
      <c r="P396" s="121" t="s">
        <v>20</v>
      </c>
      <c r="Q396" s="6" t="s">
        <v>20</v>
      </c>
      <c r="R396" s="283"/>
      <c r="S396" s="283"/>
      <c r="T396" s="281"/>
      <c r="U396" s="72" t="s">
        <v>21</v>
      </c>
      <c r="V396" s="131"/>
    </row>
    <row r="397" spans="1:22" ht="12.75">
      <c r="A397" s="73"/>
      <c r="B397" s="73"/>
      <c r="C397" s="283"/>
      <c r="D397" s="280"/>
      <c r="E397" s="283"/>
      <c r="F397" s="277"/>
      <c r="G397" s="283"/>
      <c r="H397" s="280"/>
      <c r="I397" s="281"/>
      <c r="J397" s="7" t="s">
        <v>22</v>
      </c>
      <c r="K397" s="8" t="s">
        <v>22</v>
      </c>
      <c r="L397" s="7" t="s">
        <v>22</v>
      </c>
      <c r="M397" s="8" t="s">
        <v>22</v>
      </c>
      <c r="N397" s="7" t="s">
        <v>22</v>
      </c>
      <c r="O397" s="7" t="s">
        <v>22</v>
      </c>
      <c r="P397" s="8" t="s">
        <v>22</v>
      </c>
      <c r="Q397" s="7" t="s">
        <v>22</v>
      </c>
      <c r="R397" s="283"/>
      <c r="S397" s="283"/>
      <c r="T397" s="281"/>
      <c r="U397" s="72"/>
      <c r="V397" s="131"/>
    </row>
    <row r="398" spans="1:22" ht="12.75">
      <c r="A398" s="73"/>
      <c r="B398" s="73"/>
      <c r="C398" s="283"/>
      <c r="D398" s="280"/>
      <c r="E398" s="283"/>
      <c r="F398" s="277"/>
      <c r="G398" s="283"/>
      <c r="H398" s="280"/>
      <c r="I398" s="281"/>
      <c r="J398" s="7" t="s">
        <v>23</v>
      </c>
      <c r="K398" s="8" t="s">
        <v>23</v>
      </c>
      <c r="L398" s="7" t="s">
        <v>23</v>
      </c>
      <c r="M398" s="8" t="s">
        <v>23</v>
      </c>
      <c r="N398" s="7" t="s">
        <v>23</v>
      </c>
      <c r="O398" s="7" t="s">
        <v>23</v>
      </c>
      <c r="P398" s="8" t="s">
        <v>23</v>
      </c>
      <c r="Q398" s="7" t="s">
        <v>23</v>
      </c>
      <c r="R398" s="283"/>
      <c r="S398" s="283"/>
      <c r="T398" s="281"/>
      <c r="U398" s="72"/>
      <c r="V398" s="131"/>
    </row>
    <row r="399" spans="1:22" ht="12.75">
      <c r="A399" s="73"/>
      <c r="B399" s="73"/>
      <c r="C399" s="283"/>
      <c r="D399" s="280"/>
      <c r="E399" s="283"/>
      <c r="F399" s="277"/>
      <c r="G399" s="283"/>
      <c r="H399" s="280"/>
      <c r="I399" s="281"/>
      <c r="J399" s="7" t="s">
        <v>61</v>
      </c>
      <c r="K399" s="7" t="s">
        <v>61</v>
      </c>
      <c r="L399" s="7" t="s">
        <v>61</v>
      </c>
      <c r="M399" s="7" t="s">
        <v>61</v>
      </c>
      <c r="N399" s="7" t="s">
        <v>61</v>
      </c>
      <c r="O399" s="7" t="s">
        <v>61</v>
      </c>
      <c r="P399" s="7" t="s">
        <v>61</v>
      </c>
      <c r="Q399" s="7" t="s">
        <v>61</v>
      </c>
      <c r="R399" s="283"/>
      <c r="S399" s="283"/>
      <c r="T399" s="281"/>
      <c r="U399" s="72"/>
      <c r="V399" s="131"/>
    </row>
    <row r="400" spans="1:21" ht="13.5" thickBot="1">
      <c r="A400" s="108"/>
      <c r="B400" s="73"/>
      <c r="C400" s="292"/>
      <c r="D400" s="307"/>
      <c r="E400" s="283"/>
      <c r="F400" s="278"/>
      <c r="G400" s="283"/>
      <c r="H400" s="280"/>
      <c r="I400" s="281"/>
      <c r="J400" s="122" t="s">
        <v>10</v>
      </c>
      <c r="K400" s="122" t="s">
        <v>10</v>
      </c>
      <c r="L400" s="122" t="s">
        <v>10</v>
      </c>
      <c r="M400" s="122" t="s">
        <v>10</v>
      </c>
      <c r="N400" s="122" t="s">
        <v>10</v>
      </c>
      <c r="O400" s="122" t="s">
        <v>10</v>
      </c>
      <c r="P400" s="122" t="s">
        <v>10</v>
      </c>
      <c r="Q400" s="122" t="s">
        <v>10</v>
      </c>
      <c r="R400" s="292"/>
      <c r="S400" s="283"/>
      <c r="T400" s="281"/>
      <c r="U400" s="102"/>
    </row>
    <row r="401" spans="1:21" ht="12" customHeight="1" thickBot="1">
      <c r="A401" s="110">
        <v>1</v>
      </c>
      <c r="B401" s="80">
        <v>2</v>
      </c>
      <c r="C401" s="80">
        <v>3</v>
      </c>
      <c r="D401" s="98">
        <v>4</v>
      </c>
      <c r="E401" s="80">
        <v>5</v>
      </c>
      <c r="F401" s="98">
        <v>6</v>
      </c>
      <c r="G401" s="80">
        <v>7</v>
      </c>
      <c r="H401" s="98">
        <v>8</v>
      </c>
      <c r="I401" s="80">
        <v>9</v>
      </c>
      <c r="J401" s="80">
        <v>10</v>
      </c>
      <c r="K401" s="98">
        <v>11</v>
      </c>
      <c r="L401" s="80">
        <v>12</v>
      </c>
      <c r="M401" s="98">
        <v>13</v>
      </c>
      <c r="N401" s="80">
        <v>14</v>
      </c>
      <c r="O401" s="98">
        <v>15</v>
      </c>
      <c r="P401" s="80">
        <v>16</v>
      </c>
      <c r="Q401" s="109">
        <v>17</v>
      </c>
      <c r="R401" s="91">
        <v>18</v>
      </c>
      <c r="S401" s="119">
        <v>19</v>
      </c>
      <c r="T401" s="119">
        <v>20</v>
      </c>
      <c r="U401" s="102">
        <v>21</v>
      </c>
    </row>
    <row r="402" spans="1:21" ht="13.5" customHeight="1" thickBot="1">
      <c r="A402" s="286" t="s">
        <v>172</v>
      </c>
      <c r="B402" s="287"/>
      <c r="C402" s="287"/>
      <c r="D402" s="287"/>
      <c r="E402" s="287"/>
      <c r="F402" s="287"/>
      <c r="G402" s="287"/>
      <c r="H402" s="287"/>
      <c r="I402" s="287"/>
      <c r="J402" s="287"/>
      <c r="K402" s="287"/>
      <c r="L402" s="287"/>
      <c r="M402" s="287"/>
      <c r="N402" s="287"/>
      <c r="O402" s="287"/>
      <c r="P402" s="287"/>
      <c r="Q402" s="287"/>
      <c r="R402" s="287"/>
      <c r="S402" s="287"/>
      <c r="T402" s="287"/>
      <c r="U402" s="288"/>
    </row>
    <row r="403" spans="1:21" ht="12" customHeight="1">
      <c r="A403" s="14"/>
      <c r="B403" s="32" t="s">
        <v>253</v>
      </c>
      <c r="C403" s="14"/>
      <c r="D403" s="14"/>
      <c r="E403" s="36"/>
      <c r="F403" s="32"/>
      <c r="G403" s="14"/>
      <c r="H403" s="12"/>
      <c r="I403" s="14"/>
      <c r="J403" s="134"/>
      <c r="K403" s="45"/>
      <c r="L403" s="45"/>
      <c r="M403" s="45"/>
      <c r="N403" s="45"/>
      <c r="O403" s="45"/>
      <c r="P403" s="45"/>
      <c r="Q403" s="45">
        <v>16</v>
      </c>
      <c r="R403" s="14"/>
      <c r="S403" s="12"/>
      <c r="T403" s="14"/>
      <c r="U403" s="46"/>
    </row>
    <row r="404" spans="1:21" ht="12" customHeight="1">
      <c r="A404" s="17" t="s">
        <v>170</v>
      </c>
      <c r="B404" s="16" t="s">
        <v>254</v>
      </c>
      <c r="C404" s="17">
        <f>D404/36</f>
        <v>3</v>
      </c>
      <c r="D404" s="17">
        <f>SUM(E404:I404)</f>
        <v>108</v>
      </c>
      <c r="E404" s="15">
        <f>SUM(J403:Q403)</f>
        <v>16</v>
      </c>
      <c r="F404" s="16">
        <f>SUM(J404:Q404)</f>
        <v>20</v>
      </c>
      <c r="G404" s="19">
        <f>SUM(J405:Q405)</f>
        <v>10</v>
      </c>
      <c r="H404" s="18">
        <f>SUM(J406:Q406)</f>
        <v>0</v>
      </c>
      <c r="I404" s="18">
        <f>SUM(J407:Q407)</f>
        <v>62</v>
      </c>
      <c r="J404" s="61"/>
      <c r="K404" s="21"/>
      <c r="L404" s="22"/>
      <c r="M404" s="22"/>
      <c r="N404" s="22"/>
      <c r="O404" s="22"/>
      <c r="P404" s="22"/>
      <c r="Q404" s="22">
        <v>20</v>
      </c>
      <c r="R404" s="17"/>
      <c r="T404" s="176"/>
      <c r="U404" s="177"/>
    </row>
    <row r="405" spans="1:21" ht="12" customHeight="1">
      <c r="A405" s="17"/>
      <c r="B405" s="16" t="s">
        <v>255</v>
      </c>
      <c r="C405" s="17"/>
      <c r="D405" s="17"/>
      <c r="E405" s="15"/>
      <c r="F405" s="16"/>
      <c r="G405" s="18"/>
      <c r="H405" s="19"/>
      <c r="I405" s="18"/>
      <c r="J405" s="61"/>
      <c r="K405" s="21"/>
      <c r="L405" s="22"/>
      <c r="M405" s="22"/>
      <c r="N405" s="22"/>
      <c r="O405" s="22"/>
      <c r="P405" s="22"/>
      <c r="Q405" s="22">
        <v>10</v>
      </c>
      <c r="R405" s="17"/>
      <c r="S405" s="13">
        <v>8</v>
      </c>
      <c r="T405" s="17"/>
      <c r="U405" s="84" t="s">
        <v>408</v>
      </c>
    </row>
    <row r="406" spans="1:21" ht="12.75" customHeight="1">
      <c r="A406" s="17"/>
      <c r="B406" s="16" t="s">
        <v>256</v>
      </c>
      <c r="C406" s="17"/>
      <c r="D406" s="17"/>
      <c r="E406" s="15"/>
      <c r="F406" s="16"/>
      <c r="G406" s="17"/>
      <c r="H406" s="13"/>
      <c r="I406" s="17"/>
      <c r="J406" s="61"/>
      <c r="K406" s="22"/>
      <c r="L406" s="22"/>
      <c r="M406" s="22"/>
      <c r="N406" s="22"/>
      <c r="O406" s="22"/>
      <c r="P406" s="22"/>
      <c r="Q406" s="22"/>
      <c r="R406" s="17"/>
      <c r="S406" s="13"/>
      <c r="T406" s="17"/>
      <c r="U406" s="84"/>
    </row>
    <row r="407" spans="1:21" ht="12" customHeight="1" thickBot="1">
      <c r="A407" s="25"/>
      <c r="B407" s="27"/>
      <c r="C407" s="25"/>
      <c r="D407" s="25"/>
      <c r="E407" s="26"/>
      <c r="F407" s="27"/>
      <c r="G407" s="25"/>
      <c r="H407" s="24"/>
      <c r="I407" s="25"/>
      <c r="J407" s="63"/>
      <c r="K407" s="29"/>
      <c r="L407" s="29"/>
      <c r="M407" s="29"/>
      <c r="N407" s="29"/>
      <c r="O407" s="29"/>
      <c r="P407" s="29"/>
      <c r="Q407" s="29">
        <v>62</v>
      </c>
      <c r="R407" s="25"/>
      <c r="S407" s="24"/>
      <c r="T407" s="25"/>
      <c r="U407" s="171"/>
    </row>
    <row r="408" spans="1:21" ht="12" customHeight="1">
      <c r="A408" s="14"/>
      <c r="B408" s="32" t="s">
        <v>258</v>
      </c>
      <c r="C408" s="14"/>
      <c r="D408" s="14"/>
      <c r="E408" s="32"/>
      <c r="F408" s="14"/>
      <c r="G408" s="14"/>
      <c r="H408" s="32"/>
      <c r="I408" s="14"/>
      <c r="J408" s="82"/>
      <c r="K408" s="34"/>
      <c r="L408" s="34"/>
      <c r="M408" s="34"/>
      <c r="N408" s="34"/>
      <c r="O408" s="34"/>
      <c r="P408" s="34">
        <v>32</v>
      </c>
      <c r="Q408" s="35"/>
      <c r="R408" s="14"/>
      <c r="S408" s="12"/>
      <c r="T408" s="14"/>
      <c r="U408" s="46"/>
    </row>
    <row r="409" spans="1:22" ht="12" customHeight="1">
      <c r="A409" s="231" t="s">
        <v>171</v>
      </c>
      <c r="B409" s="16" t="s">
        <v>178</v>
      </c>
      <c r="C409" s="17">
        <f>D409/36</f>
        <v>5</v>
      </c>
      <c r="D409" s="17">
        <f>SUM(E409:I409)</f>
        <v>180</v>
      </c>
      <c r="E409" s="15">
        <f>SUM(J408:Q408)</f>
        <v>32</v>
      </c>
      <c r="F409" s="16">
        <f>SUM(J409:Q409)</f>
        <v>26</v>
      </c>
      <c r="G409" s="19">
        <f>SUM(J410:Q410)</f>
        <v>30</v>
      </c>
      <c r="H409" s="18">
        <f>SUM(J411:Q411)</f>
        <v>0</v>
      </c>
      <c r="I409" s="18">
        <f>SUM(J412:Q412)</f>
        <v>92</v>
      </c>
      <c r="J409" s="61"/>
      <c r="K409" s="22"/>
      <c r="L409" s="22"/>
      <c r="M409" s="22"/>
      <c r="N409" s="22"/>
      <c r="O409" s="22"/>
      <c r="P409" s="22">
        <v>26</v>
      </c>
      <c r="Q409" s="23"/>
      <c r="R409" s="17"/>
      <c r="T409" s="176"/>
      <c r="U409" s="177"/>
      <c r="V409" s="131" t="s">
        <v>371</v>
      </c>
    </row>
    <row r="410" spans="1:21" ht="12" customHeight="1">
      <c r="A410" s="17"/>
      <c r="B410" s="16" t="s">
        <v>259</v>
      </c>
      <c r="C410" s="17"/>
      <c r="D410" s="17"/>
      <c r="E410" s="16"/>
      <c r="F410" s="17"/>
      <c r="G410" s="17"/>
      <c r="H410" s="16"/>
      <c r="I410" s="17"/>
      <c r="J410" s="61"/>
      <c r="K410" s="22"/>
      <c r="L410" s="22"/>
      <c r="M410" s="22"/>
      <c r="N410" s="22"/>
      <c r="O410" s="22"/>
      <c r="P410" s="22">
        <v>30</v>
      </c>
      <c r="Q410" s="23"/>
      <c r="R410" s="17"/>
      <c r="S410" s="13">
        <v>7</v>
      </c>
      <c r="T410" s="17"/>
      <c r="U410" s="84" t="s">
        <v>408</v>
      </c>
    </row>
    <row r="411" spans="1:21" ht="11.25" customHeight="1">
      <c r="A411" s="17"/>
      <c r="B411" s="16" t="s">
        <v>260</v>
      </c>
      <c r="C411" s="17"/>
      <c r="D411" s="17"/>
      <c r="E411" s="16"/>
      <c r="F411" s="17"/>
      <c r="G411" s="17"/>
      <c r="H411" s="16"/>
      <c r="I411" s="17"/>
      <c r="J411" s="61"/>
      <c r="K411" s="22"/>
      <c r="L411" s="22"/>
      <c r="M411" s="22"/>
      <c r="N411" s="22"/>
      <c r="O411" s="22"/>
      <c r="P411" s="22"/>
      <c r="Q411" s="23"/>
      <c r="R411" s="17"/>
      <c r="S411" s="13"/>
      <c r="T411" s="17"/>
      <c r="U411" s="84"/>
    </row>
    <row r="412" spans="1:21" ht="12" customHeight="1" thickBot="1">
      <c r="A412" s="25"/>
      <c r="B412" s="27" t="s">
        <v>257</v>
      </c>
      <c r="C412" s="25"/>
      <c r="D412" s="25"/>
      <c r="E412" s="27"/>
      <c r="F412" s="25"/>
      <c r="G412" s="25"/>
      <c r="H412" s="27"/>
      <c r="I412" s="25"/>
      <c r="J412" s="63"/>
      <c r="K412" s="29"/>
      <c r="L412" s="29"/>
      <c r="M412" s="29"/>
      <c r="N412" s="29"/>
      <c r="O412" s="29"/>
      <c r="P412" s="29">
        <v>92</v>
      </c>
      <c r="Q412" s="26"/>
      <c r="R412" s="25"/>
      <c r="S412" s="24"/>
      <c r="T412" s="25"/>
      <c r="U412" s="171"/>
    </row>
    <row r="413" spans="1:22" ht="12" customHeight="1">
      <c r="A413" s="14"/>
      <c r="B413" s="32"/>
      <c r="C413" s="14"/>
      <c r="D413" s="14"/>
      <c r="E413" s="32"/>
      <c r="F413" s="14"/>
      <c r="G413" s="14"/>
      <c r="H413" s="32"/>
      <c r="I413" s="14"/>
      <c r="J413" s="82"/>
      <c r="K413" s="34"/>
      <c r="L413" s="34"/>
      <c r="M413" s="34"/>
      <c r="N413" s="34"/>
      <c r="O413" s="34"/>
      <c r="P413" s="45">
        <v>16</v>
      </c>
      <c r="Q413" s="45"/>
      <c r="R413" s="14"/>
      <c r="S413" s="12"/>
      <c r="T413" s="14"/>
      <c r="U413" s="46"/>
      <c r="V413" s="131"/>
    </row>
    <row r="414" spans="1:22" ht="12" customHeight="1">
      <c r="A414" s="231" t="s">
        <v>173</v>
      </c>
      <c r="B414" s="16" t="s">
        <v>183</v>
      </c>
      <c r="C414" s="17">
        <f>D414/36</f>
        <v>3</v>
      </c>
      <c r="D414" s="17">
        <f>SUM(E414:I414)</f>
        <v>108</v>
      </c>
      <c r="E414" s="15">
        <f>SUM(J413:Q413)</f>
        <v>16</v>
      </c>
      <c r="F414" s="16">
        <f>SUM(J414:Q414)</f>
        <v>20</v>
      </c>
      <c r="G414" s="19">
        <f>SUM(J415:Q415)</f>
        <v>10</v>
      </c>
      <c r="H414" s="18">
        <f>SUM(J416:Q416)</f>
        <v>0</v>
      </c>
      <c r="I414" s="18">
        <f>SUM(J417:Q417)</f>
        <v>62</v>
      </c>
      <c r="J414" s="61"/>
      <c r="K414" s="22"/>
      <c r="L414" s="22"/>
      <c r="M414" s="22"/>
      <c r="N414" s="22"/>
      <c r="O414" s="22"/>
      <c r="P414" s="22">
        <v>20</v>
      </c>
      <c r="Q414" s="22"/>
      <c r="R414" s="17"/>
      <c r="T414" s="176"/>
      <c r="U414" s="177"/>
      <c r="V414" s="131" t="s">
        <v>371</v>
      </c>
    </row>
    <row r="415" spans="1:22" ht="12" customHeight="1">
      <c r="A415" s="17"/>
      <c r="B415" s="16" t="s">
        <v>184</v>
      </c>
      <c r="C415" s="17"/>
      <c r="D415" s="17"/>
      <c r="E415" s="16"/>
      <c r="F415" s="17"/>
      <c r="G415" s="17"/>
      <c r="H415" s="16"/>
      <c r="I415" s="17"/>
      <c r="J415" s="61"/>
      <c r="K415" s="22"/>
      <c r="L415" s="22"/>
      <c r="M415" s="22"/>
      <c r="N415" s="22"/>
      <c r="O415" s="22"/>
      <c r="P415" s="22">
        <v>10</v>
      </c>
      <c r="Q415" s="22"/>
      <c r="R415" s="17"/>
      <c r="S415" s="13">
        <v>7</v>
      </c>
      <c r="T415" s="17"/>
      <c r="U415" s="84" t="s">
        <v>36</v>
      </c>
      <c r="V415" s="131"/>
    </row>
    <row r="416" spans="1:22" ht="9.75" customHeight="1">
      <c r="A416" s="17"/>
      <c r="B416" s="16"/>
      <c r="C416" s="17"/>
      <c r="D416" s="17"/>
      <c r="E416" s="16"/>
      <c r="F416" s="17"/>
      <c r="G416" s="17"/>
      <c r="H416" s="16"/>
      <c r="I416" s="17"/>
      <c r="J416" s="62"/>
      <c r="K416" s="48"/>
      <c r="L416" s="48"/>
      <c r="M416" s="48"/>
      <c r="N416" s="48"/>
      <c r="O416" s="48"/>
      <c r="P416" s="22"/>
      <c r="Q416" s="22"/>
      <c r="R416" s="17"/>
      <c r="S416" s="13"/>
      <c r="T416" s="17"/>
      <c r="U416" s="84"/>
      <c r="V416" s="131"/>
    </row>
    <row r="417" spans="1:22" ht="14.25" customHeight="1" thickBot="1">
      <c r="A417" s="25"/>
      <c r="B417" s="27"/>
      <c r="C417" s="25"/>
      <c r="D417" s="25"/>
      <c r="E417" s="27"/>
      <c r="F417" s="25"/>
      <c r="G417" s="25"/>
      <c r="H417" s="27"/>
      <c r="I417" s="25"/>
      <c r="J417" s="63"/>
      <c r="K417" s="29"/>
      <c r="L417" s="29"/>
      <c r="M417" s="29"/>
      <c r="N417" s="29"/>
      <c r="O417" s="29"/>
      <c r="P417" s="29">
        <v>62</v>
      </c>
      <c r="Q417" s="29"/>
      <c r="R417" s="25"/>
      <c r="S417" s="24"/>
      <c r="T417" s="25"/>
      <c r="U417" s="171"/>
      <c r="V417" s="131"/>
    </row>
    <row r="418" spans="1:22" ht="12" customHeight="1">
      <c r="A418" s="17"/>
      <c r="B418" s="16"/>
      <c r="C418" s="17"/>
      <c r="D418" s="17"/>
      <c r="E418" s="16"/>
      <c r="F418" s="17"/>
      <c r="G418" s="17"/>
      <c r="H418" s="16"/>
      <c r="I418" s="17"/>
      <c r="J418" s="64"/>
      <c r="K418" s="60"/>
      <c r="L418" s="58"/>
      <c r="M418" s="58"/>
      <c r="N418" s="58"/>
      <c r="O418" s="58"/>
      <c r="P418" s="34"/>
      <c r="Q418" s="59">
        <v>40</v>
      </c>
      <c r="R418" s="14"/>
      <c r="S418" s="12"/>
      <c r="T418" s="14"/>
      <c r="U418" s="46"/>
      <c r="V418" s="131"/>
    </row>
    <row r="419" spans="1:22" ht="12" customHeight="1">
      <c r="A419" s="231" t="s">
        <v>174</v>
      </c>
      <c r="B419" s="16" t="s">
        <v>261</v>
      </c>
      <c r="C419" s="17">
        <f>D419/36</f>
        <v>5</v>
      </c>
      <c r="D419" s="17">
        <f>SUM(E419:I419)</f>
        <v>180</v>
      </c>
      <c r="E419" s="15">
        <f>SUM(J418:Q418)</f>
        <v>40</v>
      </c>
      <c r="F419" s="16">
        <f>SUM(J419:Q419)</f>
        <v>32</v>
      </c>
      <c r="G419" s="19">
        <f>SUM(J420:Q420)</f>
        <v>20</v>
      </c>
      <c r="H419" s="18">
        <f>SUM(J421:Q421)</f>
        <v>0</v>
      </c>
      <c r="I419" s="18">
        <f>SUM(J422:Q422)</f>
        <v>88</v>
      </c>
      <c r="J419" s="67"/>
      <c r="K419" s="61"/>
      <c r="L419" s="22"/>
      <c r="M419" s="22"/>
      <c r="N419" s="22"/>
      <c r="O419" s="22"/>
      <c r="P419" s="22"/>
      <c r="Q419" s="38">
        <v>32</v>
      </c>
      <c r="R419" s="17"/>
      <c r="S419" s="13"/>
      <c r="T419" s="176"/>
      <c r="U419" s="177"/>
      <c r="V419" s="131" t="s">
        <v>371</v>
      </c>
    </row>
    <row r="420" spans="1:22" ht="12" customHeight="1">
      <c r="A420" s="17"/>
      <c r="B420" s="16" t="s">
        <v>244</v>
      </c>
      <c r="C420" s="17"/>
      <c r="D420" s="17"/>
      <c r="E420" s="16"/>
      <c r="F420" s="17"/>
      <c r="G420" s="17"/>
      <c r="H420" s="16"/>
      <c r="I420" s="17"/>
      <c r="J420" s="64"/>
      <c r="K420" s="61"/>
      <c r="L420" s="22"/>
      <c r="M420" s="22"/>
      <c r="N420" s="22"/>
      <c r="O420" s="22"/>
      <c r="P420" s="22"/>
      <c r="Q420" s="38">
        <v>20</v>
      </c>
      <c r="R420" s="17"/>
      <c r="S420" s="13"/>
      <c r="T420" s="17">
        <v>8</v>
      </c>
      <c r="U420" s="84" t="s">
        <v>408</v>
      </c>
      <c r="V420" s="131"/>
    </row>
    <row r="421" spans="1:22" ht="12" customHeight="1">
      <c r="A421" s="17"/>
      <c r="B421" s="16" t="s">
        <v>262</v>
      </c>
      <c r="C421" s="17"/>
      <c r="D421" s="17"/>
      <c r="E421" s="16"/>
      <c r="F421" s="17"/>
      <c r="G421" s="17"/>
      <c r="H421" s="16"/>
      <c r="I421" s="17"/>
      <c r="J421" s="67"/>
      <c r="K421" s="62"/>
      <c r="L421" s="48"/>
      <c r="M421" s="48"/>
      <c r="N421" s="48"/>
      <c r="O421" s="48"/>
      <c r="P421" s="22"/>
      <c r="Q421" s="38"/>
      <c r="R421" s="17"/>
      <c r="S421" s="13"/>
      <c r="T421" s="17"/>
      <c r="U421" s="84"/>
      <c r="V421" s="131"/>
    </row>
    <row r="422" spans="1:22" ht="12" customHeight="1" thickBot="1">
      <c r="A422" s="17"/>
      <c r="B422" s="16"/>
      <c r="C422" s="25"/>
      <c r="D422" s="25"/>
      <c r="E422" s="27"/>
      <c r="F422" s="25"/>
      <c r="G422" s="25"/>
      <c r="H422" s="27"/>
      <c r="I422" s="25"/>
      <c r="J422" s="64"/>
      <c r="K422" s="62"/>
      <c r="L422" s="48"/>
      <c r="M422" s="48"/>
      <c r="N422" s="48"/>
      <c r="O422" s="48"/>
      <c r="P422" s="41"/>
      <c r="Q422" s="15">
        <v>88</v>
      </c>
      <c r="R422" s="17"/>
      <c r="S422" s="13"/>
      <c r="T422" s="17"/>
      <c r="U422" s="84"/>
      <c r="V422" s="131"/>
    </row>
    <row r="423" spans="1:22" ht="12" customHeight="1">
      <c r="A423" s="14"/>
      <c r="B423" s="32" t="s">
        <v>386</v>
      </c>
      <c r="C423" s="14"/>
      <c r="D423" s="14"/>
      <c r="E423" s="32"/>
      <c r="F423" s="14"/>
      <c r="G423" s="14"/>
      <c r="H423" s="32"/>
      <c r="I423" s="14"/>
      <c r="J423" s="82"/>
      <c r="K423" s="34"/>
      <c r="L423" s="34"/>
      <c r="M423" s="136"/>
      <c r="N423" s="34"/>
      <c r="O423" s="34"/>
      <c r="P423" s="34">
        <v>20</v>
      </c>
      <c r="Q423" s="35"/>
      <c r="R423" s="36"/>
      <c r="S423" s="12"/>
      <c r="T423" s="14"/>
      <c r="U423" s="46"/>
      <c r="V423" s="131"/>
    </row>
    <row r="424" spans="1:22" ht="12" customHeight="1">
      <c r="A424" s="231" t="s">
        <v>177</v>
      </c>
      <c r="B424" s="244" t="s">
        <v>387</v>
      </c>
      <c r="C424" s="17">
        <f>D424/36</f>
        <v>3</v>
      </c>
      <c r="D424" s="17">
        <f>SUM(E424:I424)</f>
        <v>108</v>
      </c>
      <c r="E424" s="15">
        <f>SUM(J423:Q423)</f>
        <v>20</v>
      </c>
      <c r="F424" s="16">
        <f>SUM(J424:Q424)</f>
        <v>22</v>
      </c>
      <c r="G424" s="19">
        <f>SUM(J425:Q425)</f>
        <v>20</v>
      </c>
      <c r="H424" s="18">
        <f>SUM(J426:Q426)</f>
        <v>0</v>
      </c>
      <c r="I424" s="18">
        <f>SUM(J427:Q427)</f>
        <v>46</v>
      </c>
      <c r="J424" s="61"/>
      <c r="K424" s="21"/>
      <c r="L424" s="22"/>
      <c r="M424" s="66"/>
      <c r="N424" s="22"/>
      <c r="O424" s="22"/>
      <c r="P424" s="22">
        <v>22</v>
      </c>
      <c r="Q424" s="23"/>
      <c r="R424" s="15"/>
      <c r="T424" s="176"/>
      <c r="U424" s="177"/>
      <c r="V424" s="131" t="s">
        <v>371</v>
      </c>
    </row>
    <row r="425" spans="1:22" ht="12" customHeight="1">
      <c r="A425" s="17"/>
      <c r="B425" s="244" t="s">
        <v>131</v>
      </c>
      <c r="C425" s="18"/>
      <c r="D425" s="17"/>
      <c r="E425" s="16"/>
      <c r="F425" s="17"/>
      <c r="G425" s="17"/>
      <c r="H425" s="16"/>
      <c r="I425" s="17"/>
      <c r="J425" s="61"/>
      <c r="K425" s="22"/>
      <c r="L425" s="22"/>
      <c r="M425" s="57"/>
      <c r="N425" s="22"/>
      <c r="O425" s="22"/>
      <c r="P425" s="22">
        <v>20</v>
      </c>
      <c r="Q425" s="23"/>
      <c r="R425" s="15"/>
      <c r="S425" s="13">
        <v>7</v>
      </c>
      <c r="T425" s="17"/>
      <c r="U425" s="84" t="s">
        <v>408</v>
      </c>
      <c r="V425" s="131"/>
    </row>
    <row r="426" spans="1:22" ht="10.5" customHeight="1">
      <c r="A426" s="17"/>
      <c r="B426" s="244" t="s">
        <v>130</v>
      </c>
      <c r="C426" s="18"/>
      <c r="D426" s="17"/>
      <c r="E426" s="16"/>
      <c r="F426" s="17"/>
      <c r="G426" s="17"/>
      <c r="H426" s="16"/>
      <c r="I426" s="17"/>
      <c r="J426" s="62"/>
      <c r="K426" s="48"/>
      <c r="L426" s="48"/>
      <c r="M426" s="66"/>
      <c r="N426" s="48"/>
      <c r="O426" s="22"/>
      <c r="P426" s="22"/>
      <c r="Q426" s="49"/>
      <c r="R426" s="15"/>
      <c r="S426" s="13"/>
      <c r="T426" s="17"/>
      <c r="U426" s="84"/>
      <c r="V426" s="131"/>
    </row>
    <row r="427" spans="1:22" ht="12" customHeight="1" thickBot="1">
      <c r="A427" s="25"/>
      <c r="B427" s="27"/>
      <c r="C427" s="25"/>
      <c r="D427" s="25"/>
      <c r="E427" s="27"/>
      <c r="F427" s="25"/>
      <c r="G427" s="25"/>
      <c r="H427" s="27"/>
      <c r="I427" s="25"/>
      <c r="J427" s="63"/>
      <c r="K427" s="29"/>
      <c r="L427" s="29"/>
      <c r="M427" s="137"/>
      <c r="N427" s="29"/>
      <c r="O427" s="54"/>
      <c r="P427" s="54">
        <v>46</v>
      </c>
      <c r="Q427" s="30"/>
      <c r="R427" s="26"/>
      <c r="S427" s="24"/>
      <c r="T427" s="25"/>
      <c r="U427" s="171"/>
      <c r="V427" s="131"/>
    </row>
    <row r="428" spans="1:22" ht="12" customHeight="1">
      <c r="A428" s="14"/>
      <c r="B428" s="32"/>
      <c r="C428" s="14"/>
      <c r="D428" s="14"/>
      <c r="E428" s="32"/>
      <c r="F428" s="14"/>
      <c r="G428" s="14"/>
      <c r="H428" s="32"/>
      <c r="I428" s="14"/>
      <c r="J428" s="82"/>
      <c r="K428" s="34"/>
      <c r="L428" s="34"/>
      <c r="M428" s="34"/>
      <c r="N428" s="34"/>
      <c r="O428" s="34"/>
      <c r="P428" s="34">
        <v>16</v>
      </c>
      <c r="Q428" s="45"/>
      <c r="R428" s="14"/>
      <c r="S428" s="12"/>
      <c r="T428" s="14"/>
      <c r="U428" s="46"/>
      <c r="V428" s="131"/>
    </row>
    <row r="429" spans="1:22" ht="12" customHeight="1">
      <c r="A429" s="231" t="s">
        <v>179</v>
      </c>
      <c r="B429" s="244" t="s">
        <v>87</v>
      </c>
      <c r="C429" s="17">
        <f>D429/36</f>
        <v>4</v>
      </c>
      <c r="D429" s="17">
        <f>SUM(E429:I429)</f>
        <v>144</v>
      </c>
      <c r="E429" s="15">
        <f>SUM(J428:Q428)</f>
        <v>16</v>
      </c>
      <c r="F429" s="16">
        <f>SUM(J429:Q429)</f>
        <v>18</v>
      </c>
      <c r="G429" s="19">
        <f>SUM(J430:Q430)</f>
        <v>26</v>
      </c>
      <c r="H429" s="18">
        <f>SUM(J431:Q431)</f>
        <v>0</v>
      </c>
      <c r="I429" s="18">
        <f>SUM(J432:Q432)</f>
        <v>84</v>
      </c>
      <c r="J429" s="61"/>
      <c r="K429" s="22"/>
      <c r="L429" s="22"/>
      <c r="M429" s="22"/>
      <c r="N429" s="22"/>
      <c r="O429" s="22"/>
      <c r="P429" s="22">
        <v>18</v>
      </c>
      <c r="Q429" s="22"/>
      <c r="R429" s="17"/>
      <c r="T429" s="176"/>
      <c r="U429" s="177"/>
      <c r="V429" s="131" t="s">
        <v>371</v>
      </c>
    </row>
    <row r="430" spans="1:22" ht="12" customHeight="1">
      <c r="A430" s="17"/>
      <c r="B430" s="244" t="s">
        <v>130</v>
      </c>
      <c r="C430" s="18"/>
      <c r="D430" s="17"/>
      <c r="E430" s="16"/>
      <c r="F430" s="17"/>
      <c r="G430" s="17"/>
      <c r="H430" s="16"/>
      <c r="I430" s="17"/>
      <c r="J430" s="61"/>
      <c r="K430" s="22"/>
      <c r="L430" s="22"/>
      <c r="M430" s="22"/>
      <c r="N430" s="22"/>
      <c r="O430" s="22"/>
      <c r="P430" s="22">
        <v>26</v>
      </c>
      <c r="Q430" s="22"/>
      <c r="R430" s="17"/>
      <c r="S430" s="13">
        <v>7</v>
      </c>
      <c r="T430" s="17"/>
      <c r="U430" s="84" t="s">
        <v>134</v>
      </c>
      <c r="V430" s="131"/>
    </row>
    <row r="431" spans="1:22" ht="12" customHeight="1">
      <c r="A431" s="17"/>
      <c r="B431" s="244"/>
      <c r="C431" s="18"/>
      <c r="D431" s="17"/>
      <c r="E431" s="16"/>
      <c r="F431" s="17"/>
      <c r="G431" s="17"/>
      <c r="H431" s="16"/>
      <c r="I431" s="17"/>
      <c r="J431" s="62"/>
      <c r="K431" s="48"/>
      <c r="L431" s="48"/>
      <c r="M431" s="48"/>
      <c r="N431" s="48"/>
      <c r="O431" s="48"/>
      <c r="P431" s="48"/>
      <c r="Q431" s="22"/>
      <c r="R431" s="17"/>
      <c r="S431" s="13"/>
      <c r="T431" s="17"/>
      <c r="U431" s="84"/>
      <c r="V431" s="131"/>
    </row>
    <row r="432" spans="1:22" ht="12.75" customHeight="1" thickBot="1">
      <c r="A432" s="25"/>
      <c r="B432" s="27"/>
      <c r="C432" s="25"/>
      <c r="D432" s="25"/>
      <c r="E432" s="27"/>
      <c r="F432" s="25"/>
      <c r="G432" s="25"/>
      <c r="H432" s="27"/>
      <c r="I432" s="25"/>
      <c r="J432" s="63"/>
      <c r="K432" s="29"/>
      <c r="L432" s="29"/>
      <c r="M432" s="29"/>
      <c r="N432" s="29"/>
      <c r="O432" s="29"/>
      <c r="P432" s="29">
        <v>84</v>
      </c>
      <c r="Q432" s="29"/>
      <c r="R432" s="25"/>
      <c r="S432" s="24"/>
      <c r="T432" s="25"/>
      <c r="U432" s="171"/>
      <c r="V432" s="131"/>
    </row>
    <row r="433" spans="1:22" ht="12" customHeight="1">
      <c r="A433" s="14"/>
      <c r="B433" s="32"/>
      <c r="C433" s="14"/>
      <c r="D433" s="14"/>
      <c r="E433" s="32"/>
      <c r="F433" s="14"/>
      <c r="G433" s="14"/>
      <c r="H433" s="32"/>
      <c r="I433" s="14"/>
      <c r="J433" s="82"/>
      <c r="K433" s="34"/>
      <c r="L433" s="34"/>
      <c r="M433" s="34"/>
      <c r="N433" s="34"/>
      <c r="O433" s="34">
        <v>16</v>
      </c>
      <c r="P433" s="34"/>
      <c r="Q433" s="39"/>
      <c r="R433" s="14"/>
      <c r="S433" s="12"/>
      <c r="T433" s="14"/>
      <c r="U433" s="46"/>
      <c r="V433" s="131"/>
    </row>
    <row r="434" spans="1:22" ht="12" customHeight="1">
      <c r="A434" s="231" t="s">
        <v>180</v>
      </c>
      <c r="B434" s="244" t="s">
        <v>66</v>
      </c>
      <c r="C434" s="17">
        <f>D434/36</f>
        <v>3</v>
      </c>
      <c r="D434" s="17">
        <f>SUM(E434:I434)</f>
        <v>108</v>
      </c>
      <c r="E434" s="15">
        <f>SUM(J433:Q433)</f>
        <v>16</v>
      </c>
      <c r="F434" s="16">
        <f>SUM(J434:Q434)</f>
        <v>18</v>
      </c>
      <c r="G434" s="19">
        <f>SUM(J435:Q435)</f>
        <v>24</v>
      </c>
      <c r="H434" s="18">
        <f>SUM(J436:Q436)</f>
        <v>0</v>
      </c>
      <c r="I434" s="18">
        <f>SUM(J437:Q437)</f>
        <v>50</v>
      </c>
      <c r="J434" s="61"/>
      <c r="K434" s="22"/>
      <c r="L434" s="22"/>
      <c r="M434" s="22"/>
      <c r="N434" s="22"/>
      <c r="O434" s="22">
        <v>18</v>
      </c>
      <c r="P434" s="22"/>
      <c r="Q434" s="38"/>
      <c r="R434" s="17"/>
      <c r="T434" s="17"/>
      <c r="U434" s="84" t="s">
        <v>222</v>
      </c>
      <c r="V434" s="131" t="s">
        <v>371</v>
      </c>
    </row>
    <row r="435" spans="1:22" ht="12" customHeight="1">
      <c r="A435" s="17"/>
      <c r="B435" s="16" t="s">
        <v>263</v>
      </c>
      <c r="C435" s="18"/>
      <c r="D435" s="17"/>
      <c r="E435" s="16"/>
      <c r="F435" s="17"/>
      <c r="G435" s="17"/>
      <c r="H435" s="16"/>
      <c r="I435" s="17"/>
      <c r="J435" s="61"/>
      <c r="K435" s="22"/>
      <c r="L435" s="22"/>
      <c r="M435" s="22"/>
      <c r="N435" s="22"/>
      <c r="O435" s="22">
        <v>24</v>
      </c>
      <c r="P435" s="22"/>
      <c r="Q435" s="38"/>
      <c r="R435" s="17"/>
      <c r="S435" s="13">
        <v>6</v>
      </c>
      <c r="T435" s="17"/>
      <c r="U435" s="84" t="s">
        <v>408</v>
      </c>
      <c r="V435" s="131"/>
    </row>
    <row r="436" spans="1:22" ht="11.25" customHeight="1">
      <c r="A436" s="17"/>
      <c r="B436" s="16"/>
      <c r="C436" s="18"/>
      <c r="D436" s="17"/>
      <c r="E436" s="16"/>
      <c r="F436" s="17"/>
      <c r="G436" s="17"/>
      <c r="H436" s="16"/>
      <c r="I436" s="17"/>
      <c r="J436" s="62"/>
      <c r="K436" s="48"/>
      <c r="L436" s="48"/>
      <c r="M436" s="48"/>
      <c r="N436" s="48"/>
      <c r="O436" s="48"/>
      <c r="P436" s="48"/>
      <c r="Q436" s="38"/>
      <c r="R436" s="17"/>
      <c r="S436" s="13"/>
      <c r="T436" s="17"/>
      <c r="U436" s="84"/>
      <c r="V436" s="131"/>
    </row>
    <row r="437" spans="1:22" ht="12.75" customHeight="1" thickBot="1">
      <c r="A437" s="25"/>
      <c r="B437" s="27"/>
      <c r="C437" s="25"/>
      <c r="D437" s="25"/>
      <c r="E437" s="27"/>
      <c r="F437" s="25"/>
      <c r="G437" s="25"/>
      <c r="H437" s="27"/>
      <c r="I437" s="25"/>
      <c r="J437" s="63"/>
      <c r="K437" s="29"/>
      <c r="L437" s="29"/>
      <c r="M437" s="29"/>
      <c r="N437" s="29"/>
      <c r="O437" s="29">
        <v>50</v>
      </c>
      <c r="P437" s="29"/>
      <c r="Q437" s="81"/>
      <c r="R437" s="25"/>
      <c r="S437" s="24"/>
      <c r="T437" s="25"/>
      <c r="U437" s="171"/>
      <c r="V437" s="131"/>
    </row>
    <row r="438" spans="1:22" ht="12" customHeight="1">
      <c r="A438" s="14"/>
      <c r="B438" s="32"/>
      <c r="C438" s="14"/>
      <c r="D438" s="14"/>
      <c r="E438" s="32"/>
      <c r="F438" s="14"/>
      <c r="G438" s="14"/>
      <c r="H438" s="32"/>
      <c r="I438" s="14"/>
      <c r="J438" s="82"/>
      <c r="K438" s="34"/>
      <c r="L438" s="34"/>
      <c r="M438" s="34"/>
      <c r="N438" s="34"/>
      <c r="O438" s="34">
        <v>16</v>
      </c>
      <c r="P438" s="34"/>
      <c r="Q438" s="39"/>
      <c r="R438" s="14"/>
      <c r="S438" s="12"/>
      <c r="T438" s="14"/>
      <c r="U438" s="46"/>
      <c r="V438" s="131"/>
    </row>
    <row r="439" spans="1:22" ht="12" customHeight="1">
      <c r="A439" s="231" t="s">
        <v>181</v>
      </c>
      <c r="B439" s="244" t="s">
        <v>110</v>
      </c>
      <c r="C439" s="17">
        <f>D439/36</f>
        <v>3</v>
      </c>
      <c r="D439" s="17">
        <f>SUM(E439:I439)</f>
        <v>108</v>
      </c>
      <c r="E439" s="15">
        <f>SUM(J438:Q438)</f>
        <v>16</v>
      </c>
      <c r="F439" s="16">
        <f>SUM(J439:Q439)</f>
        <v>18</v>
      </c>
      <c r="G439" s="19">
        <f>SUM(J440:Q440)</f>
        <v>24</v>
      </c>
      <c r="H439" s="18">
        <f>SUM(J441:Q441)</f>
        <v>0</v>
      </c>
      <c r="I439" s="18">
        <f>SUM(J442:Q442)</f>
        <v>50</v>
      </c>
      <c r="J439" s="61"/>
      <c r="K439" s="22"/>
      <c r="L439" s="22"/>
      <c r="M439" s="22"/>
      <c r="N439" s="22"/>
      <c r="O439" s="22">
        <v>18</v>
      </c>
      <c r="P439" s="22"/>
      <c r="Q439" s="38"/>
      <c r="R439" s="17"/>
      <c r="T439" s="176"/>
      <c r="U439" s="177"/>
      <c r="V439" s="131" t="s">
        <v>371</v>
      </c>
    </row>
    <row r="440" spans="1:22" ht="12" customHeight="1">
      <c r="A440" s="17"/>
      <c r="B440" s="16" t="s">
        <v>111</v>
      </c>
      <c r="C440" s="18"/>
      <c r="D440" s="17"/>
      <c r="E440" s="16"/>
      <c r="F440" s="17"/>
      <c r="G440" s="17"/>
      <c r="H440" s="16"/>
      <c r="I440" s="17"/>
      <c r="J440" s="61"/>
      <c r="K440" s="22"/>
      <c r="L440" s="22"/>
      <c r="M440" s="22"/>
      <c r="N440" s="22"/>
      <c r="O440" s="22">
        <v>24</v>
      </c>
      <c r="P440" s="22"/>
      <c r="Q440" s="38"/>
      <c r="R440" s="17"/>
      <c r="S440" s="13">
        <v>6</v>
      </c>
      <c r="T440" s="17"/>
      <c r="U440" s="84" t="s">
        <v>391</v>
      </c>
      <c r="V440" s="131"/>
    </row>
    <row r="441" spans="1:22" ht="9" customHeight="1">
      <c r="A441" s="17"/>
      <c r="B441" s="16"/>
      <c r="C441" s="18"/>
      <c r="D441" s="17"/>
      <c r="E441" s="16"/>
      <c r="F441" s="17"/>
      <c r="G441" s="17"/>
      <c r="H441" s="16"/>
      <c r="I441" s="17"/>
      <c r="J441" s="62"/>
      <c r="K441" s="48"/>
      <c r="L441" s="48"/>
      <c r="M441" s="48"/>
      <c r="N441" s="48"/>
      <c r="O441" s="48"/>
      <c r="P441" s="48"/>
      <c r="Q441" s="38"/>
      <c r="R441" s="17"/>
      <c r="S441" s="13"/>
      <c r="T441" s="17"/>
      <c r="U441" s="84"/>
      <c r="V441" s="131"/>
    </row>
    <row r="442" spans="1:22" ht="12.75" customHeight="1" thickBot="1">
      <c r="A442" s="25"/>
      <c r="B442" s="27"/>
      <c r="C442" s="25"/>
      <c r="D442" s="25"/>
      <c r="E442" s="27"/>
      <c r="F442" s="25"/>
      <c r="G442" s="25"/>
      <c r="H442" s="27"/>
      <c r="I442" s="25"/>
      <c r="J442" s="63"/>
      <c r="K442" s="29"/>
      <c r="L442" s="29"/>
      <c r="M442" s="29"/>
      <c r="N442" s="29"/>
      <c r="O442" s="29">
        <v>50</v>
      </c>
      <c r="P442" s="29"/>
      <c r="Q442" s="81"/>
      <c r="R442" s="25"/>
      <c r="S442" s="24"/>
      <c r="T442" s="25"/>
      <c r="U442" s="171"/>
      <c r="V442" s="131"/>
    </row>
    <row r="443" spans="1:22" ht="12" customHeight="1">
      <c r="A443" s="14"/>
      <c r="B443" s="32" t="s">
        <v>157</v>
      </c>
      <c r="C443" s="14"/>
      <c r="D443" s="14"/>
      <c r="E443" s="32"/>
      <c r="F443" s="14"/>
      <c r="G443" s="14"/>
      <c r="H443" s="32"/>
      <c r="I443" s="14"/>
      <c r="J443" s="82"/>
      <c r="K443" s="34"/>
      <c r="L443" s="34"/>
      <c r="M443" s="34"/>
      <c r="N443" s="34"/>
      <c r="O443" s="34">
        <v>16</v>
      </c>
      <c r="P443" s="34"/>
      <c r="Q443" s="39"/>
      <c r="R443" s="14"/>
      <c r="S443" s="12"/>
      <c r="T443" s="14"/>
      <c r="U443" s="46"/>
      <c r="V443" s="131"/>
    </row>
    <row r="444" spans="1:22" ht="12" customHeight="1">
      <c r="A444" s="51" t="s">
        <v>182</v>
      </c>
      <c r="B444" s="244" t="s">
        <v>169</v>
      </c>
      <c r="C444" s="17">
        <f>D444/36</f>
        <v>3</v>
      </c>
      <c r="D444" s="17">
        <f>SUM(E444:I444)</f>
        <v>108</v>
      </c>
      <c r="E444" s="15">
        <f>SUM(J443:Q443)</f>
        <v>16</v>
      </c>
      <c r="F444" s="16">
        <f>SUM(J444:Q444)</f>
        <v>18</v>
      </c>
      <c r="G444" s="19">
        <f>SUM(J445:Q445)</f>
        <v>24</v>
      </c>
      <c r="H444" s="18">
        <f>SUM(J446:Q446)</f>
        <v>0</v>
      </c>
      <c r="I444" s="18">
        <f>SUM(J447:Q447)</f>
        <v>50</v>
      </c>
      <c r="J444" s="61"/>
      <c r="K444" s="22"/>
      <c r="L444" s="22"/>
      <c r="M444" s="22"/>
      <c r="N444" s="22"/>
      <c r="O444" s="22">
        <v>18</v>
      </c>
      <c r="P444" s="22"/>
      <c r="Q444" s="38"/>
      <c r="R444" s="17"/>
      <c r="T444" s="176"/>
      <c r="U444" s="177"/>
      <c r="V444" s="131"/>
    </row>
    <row r="445" spans="1:22" ht="12" customHeight="1">
      <c r="A445" s="17"/>
      <c r="B445" s="16" t="s">
        <v>210</v>
      </c>
      <c r="C445" s="18"/>
      <c r="D445" s="17"/>
      <c r="E445" s="16"/>
      <c r="F445" s="17"/>
      <c r="G445" s="17"/>
      <c r="H445" s="16"/>
      <c r="I445" s="17"/>
      <c r="J445" s="61"/>
      <c r="K445" s="22"/>
      <c r="L445" s="22"/>
      <c r="M445" s="22"/>
      <c r="N445" s="22"/>
      <c r="O445" s="22">
        <v>24</v>
      </c>
      <c r="P445" s="22"/>
      <c r="Q445" s="38"/>
      <c r="R445" s="17"/>
      <c r="S445" s="13">
        <v>6</v>
      </c>
      <c r="T445" s="17"/>
      <c r="U445" s="84" t="s">
        <v>134</v>
      </c>
      <c r="V445" s="131"/>
    </row>
    <row r="446" spans="1:22" ht="12" customHeight="1">
      <c r="A446" s="17"/>
      <c r="B446" s="16" t="s">
        <v>348</v>
      </c>
      <c r="C446" s="18"/>
      <c r="D446" s="17"/>
      <c r="E446" s="16"/>
      <c r="F446" s="17"/>
      <c r="G446" s="17"/>
      <c r="H446" s="16"/>
      <c r="I446" s="17"/>
      <c r="J446" s="62"/>
      <c r="K446" s="48"/>
      <c r="L446" s="48"/>
      <c r="M446" s="48"/>
      <c r="N446" s="48"/>
      <c r="O446" s="48"/>
      <c r="P446" s="48"/>
      <c r="Q446" s="38"/>
      <c r="R446" s="17"/>
      <c r="S446" s="13"/>
      <c r="T446" s="17"/>
      <c r="U446" s="84"/>
      <c r="V446" s="131"/>
    </row>
    <row r="447" spans="1:22" ht="12" customHeight="1" thickBot="1">
      <c r="A447" s="25"/>
      <c r="B447" s="27"/>
      <c r="C447" s="25"/>
      <c r="D447" s="25"/>
      <c r="E447" s="27"/>
      <c r="F447" s="25"/>
      <c r="G447" s="25"/>
      <c r="H447" s="27"/>
      <c r="I447" s="25"/>
      <c r="J447" s="62"/>
      <c r="K447" s="48"/>
      <c r="L447" s="48"/>
      <c r="M447" s="48"/>
      <c r="N447" s="48"/>
      <c r="O447" s="48">
        <v>50</v>
      </c>
      <c r="P447" s="48"/>
      <c r="Q447" s="117"/>
      <c r="R447" s="25"/>
      <c r="S447" s="24"/>
      <c r="T447" s="25"/>
      <c r="U447" s="171"/>
      <c r="V447" s="131"/>
    </row>
    <row r="448" spans="1:22" ht="12" customHeight="1">
      <c r="A448" s="14"/>
      <c r="B448" s="32"/>
      <c r="C448" s="14"/>
      <c r="D448" s="14"/>
      <c r="E448" s="32"/>
      <c r="F448" s="14"/>
      <c r="G448" s="14"/>
      <c r="H448" s="32"/>
      <c r="I448" s="14"/>
      <c r="J448" s="82"/>
      <c r="K448" s="34"/>
      <c r="L448" s="34"/>
      <c r="M448" s="34"/>
      <c r="N448" s="34"/>
      <c r="O448" s="34"/>
      <c r="P448" s="34"/>
      <c r="Q448" s="39">
        <v>16</v>
      </c>
      <c r="R448" s="14"/>
      <c r="S448" s="12"/>
      <c r="T448" s="14"/>
      <c r="U448" s="46"/>
      <c r="V448" s="131"/>
    </row>
    <row r="449" spans="1:22" ht="12" customHeight="1">
      <c r="A449" s="231" t="s">
        <v>388</v>
      </c>
      <c r="B449" s="244" t="s">
        <v>389</v>
      </c>
      <c r="C449" s="17">
        <f>D449/36</f>
        <v>4</v>
      </c>
      <c r="D449" s="17">
        <f>SUM(E449:I449)</f>
        <v>144</v>
      </c>
      <c r="E449" s="15">
        <f>SUM(J448:Q448)</f>
        <v>16</v>
      </c>
      <c r="F449" s="16">
        <f>SUM(J449:Q449)</f>
        <v>20</v>
      </c>
      <c r="G449" s="19">
        <f>SUM(J450:Q450)</f>
        <v>10</v>
      </c>
      <c r="H449" s="18">
        <f>SUM(J451:Q451)</f>
        <v>0</v>
      </c>
      <c r="I449" s="18">
        <f>SUM(J452:Q452)</f>
        <v>98</v>
      </c>
      <c r="J449" s="61"/>
      <c r="K449" s="22"/>
      <c r="L449" s="22"/>
      <c r="M449" s="22"/>
      <c r="N449" s="22"/>
      <c r="O449" s="22"/>
      <c r="P449" s="22"/>
      <c r="Q449" s="38">
        <v>20</v>
      </c>
      <c r="R449" s="17"/>
      <c r="T449" s="17"/>
      <c r="U449" s="84" t="s">
        <v>222</v>
      </c>
      <c r="V449" s="131" t="s">
        <v>371</v>
      </c>
    </row>
    <row r="450" spans="1:22" ht="12" customHeight="1">
      <c r="A450" s="17"/>
      <c r="B450" s="16" t="s">
        <v>390</v>
      </c>
      <c r="C450" s="18"/>
      <c r="D450" s="17"/>
      <c r="E450" s="16"/>
      <c r="F450" s="17"/>
      <c r="G450" s="17"/>
      <c r="H450" s="16"/>
      <c r="I450" s="17"/>
      <c r="J450" s="61"/>
      <c r="K450" s="22"/>
      <c r="L450" s="22"/>
      <c r="M450" s="22"/>
      <c r="N450" s="22"/>
      <c r="O450" s="22"/>
      <c r="P450" s="22"/>
      <c r="Q450" s="38">
        <v>10</v>
      </c>
      <c r="R450" s="17"/>
      <c r="S450" s="13">
        <v>8</v>
      </c>
      <c r="T450" s="17"/>
      <c r="U450" s="84" t="s">
        <v>408</v>
      </c>
      <c r="V450" s="131"/>
    </row>
    <row r="451" spans="1:22" ht="10.5" customHeight="1">
      <c r="A451" s="17"/>
      <c r="B451" s="16"/>
      <c r="C451" s="18"/>
      <c r="D451" s="17"/>
      <c r="E451" s="16"/>
      <c r="F451" s="17"/>
      <c r="G451" s="17"/>
      <c r="H451" s="16"/>
      <c r="I451" s="17"/>
      <c r="J451" s="62"/>
      <c r="K451" s="48"/>
      <c r="L451" s="48"/>
      <c r="M451" s="48"/>
      <c r="N451" s="48"/>
      <c r="O451" s="48"/>
      <c r="P451" s="48"/>
      <c r="Q451" s="38"/>
      <c r="R451" s="17"/>
      <c r="S451" s="13"/>
      <c r="T451" s="17"/>
      <c r="U451" s="84"/>
      <c r="V451" s="131"/>
    </row>
    <row r="452" spans="1:22" ht="12.75" customHeight="1" thickBot="1">
      <c r="A452" s="25"/>
      <c r="B452" s="27"/>
      <c r="C452" s="25"/>
      <c r="D452" s="25"/>
      <c r="E452" s="27"/>
      <c r="F452" s="25"/>
      <c r="G452" s="25"/>
      <c r="H452" s="27"/>
      <c r="I452" s="25"/>
      <c r="J452" s="63"/>
      <c r="K452" s="29"/>
      <c r="L452" s="29"/>
      <c r="M452" s="29"/>
      <c r="N452" s="29"/>
      <c r="O452" s="29"/>
      <c r="P452" s="29"/>
      <c r="Q452" s="81">
        <v>98</v>
      </c>
      <c r="R452" s="25"/>
      <c r="S452" s="24"/>
      <c r="T452" s="25"/>
      <c r="U452" s="171"/>
      <c r="V452" s="131"/>
    </row>
    <row r="453" spans="1:22" ht="12" customHeight="1">
      <c r="A453" s="14"/>
      <c r="B453" s="32" t="s">
        <v>392</v>
      </c>
      <c r="C453" s="14"/>
      <c r="D453" s="14"/>
      <c r="E453" s="32"/>
      <c r="F453" s="14"/>
      <c r="G453" s="14"/>
      <c r="H453" s="32"/>
      <c r="I453" s="14"/>
      <c r="J453" s="82"/>
      <c r="K453" s="34"/>
      <c r="L453" s="34"/>
      <c r="M453" s="34"/>
      <c r="N453" s="34"/>
      <c r="O453" s="34"/>
      <c r="P453" s="34">
        <v>20</v>
      </c>
      <c r="Q453" s="39"/>
      <c r="R453" s="14"/>
      <c r="S453" s="12"/>
      <c r="T453" s="14"/>
      <c r="U453" s="46"/>
      <c r="V453" s="131"/>
    </row>
    <row r="454" spans="1:22" ht="12" customHeight="1">
      <c r="A454" s="231" t="s">
        <v>393</v>
      </c>
      <c r="B454" s="244" t="s">
        <v>213</v>
      </c>
      <c r="C454" s="17">
        <f>D454/36</f>
        <v>4</v>
      </c>
      <c r="D454" s="17">
        <f>SUM(E454:I454)</f>
        <v>144</v>
      </c>
      <c r="E454" s="15">
        <f>SUM(J453:Q453)</f>
        <v>20</v>
      </c>
      <c r="F454" s="16">
        <f>SUM(J454:Q454)</f>
        <v>22</v>
      </c>
      <c r="G454" s="19">
        <f>SUM(J455:Q455)</f>
        <v>22</v>
      </c>
      <c r="H454" s="18">
        <f>SUM(J456:Q456)</f>
        <v>0</v>
      </c>
      <c r="I454" s="18">
        <f>SUM(J457:Q457)</f>
        <v>80</v>
      </c>
      <c r="J454" s="61"/>
      <c r="K454" s="22"/>
      <c r="L454" s="22"/>
      <c r="M454" s="22"/>
      <c r="N454" s="22"/>
      <c r="O454" s="22"/>
      <c r="P454" s="22">
        <v>22</v>
      </c>
      <c r="Q454" s="38"/>
      <c r="R454" s="17"/>
      <c r="S454" s="13" t="s">
        <v>222</v>
      </c>
      <c r="T454" s="17"/>
      <c r="U454" s="84" t="s">
        <v>222</v>
      </c>
      <c r="V454" s="131"/>
    </row>
    <row r="455" spans="1:22" ht="12" customHeight="1">
      <c r="A455" s="17"/>
      <c r="B455" s="16" t="s">
        <v>131</v>
      </c>
      <c r="C455" s="18"/>
      <c r="D455" s="17"/>
      <c r="E455" s="16"/>
      <c r="F455" s="17"/>
      <c r="G455" s="17"/>
      <c r="H455" s="16"/>
      <c r="I455" s="17"/>
      <c r="J455" s="61"/>
      <c r="K455" s="22"/>
      <c r="L455" s="22"/>
      <c r="M455" s="22"/>
      <c r="N455" s="22"/>
      <c r="O455" s="22"/>
      <c r="P455" s="22">
        <v>22</v>
      </c>
      <c r="Q455" s="38"/>
      <c r="R455" s="17"/>
      <c r="S455" s="13">
        <v>7</v>
      </c>
      <c r="T455" s="17"/>
      <c r="U455" s="84" t="s">
        <v>408</v>
      </c>
      <c r="V455" s="131" t="s">
        <v>371</v>
      </c>
    </row>
    <row r="456" spans="1:22" ht="12" customHeight="1">
      <c r="A456" s="17"/>
      <c r="B456" s="16" t="s">
        <v>130</v>
      </c>
      <c r="C456" s="18"/>
      <c r="D456" s="17"/>
      <c r="E456" s="16"/>
      <c r="F456" s="17"/>
      <c r="G456" s="17"/>
      <c r="H456" s="16"/>
      <c r="I456" s="17"/>
      <c r="J456" s="62"/>
      <c r="K456" s="48"/>
      <c r="L456" s="48"/>
      <c r="M456" s="48"/>
      <c r="N456" s="48"/>
      <c r="O456" s="48"/>
      <c r="P456" s="48"/>
      <c r="Q456" s="38"/>
      <c r="R456" s="17"/>
      <c r="S456" s="13"/>
      <c r="T456" s="17"/>
      <c r="U456" s="84"/>
      <c r="V456" s="131"/>
    </row>
    <row r="457" spans="1:22" ht="12.75" customHeight="1" thickBot="1">
      <c r="A457" s="25"/>
      <c r="B457" s="27"/>
      <c r="C457" s="25"/>
      <c r="D457" s="25"/>
      <c r="E457" s="27"/>
      <c r="F457" s="25"/>
      <c r="G457" s="25"/>
      <c r="H457" s="27"/>
      <c r="I457" s="25"/>
      <c r="J457" s="63"/>
      <c r="K457" s="29"/>
      <c r="L457" s="29"/>
      <c r="M457" s="29"/>
      <c r="N457" s="29"/>
      <c r="O457" s="29"/>
      <c r="P457" s="29">
        <v>80</v>
      </c>
      <c r="Q457" s="81"/>
      <c r="R457" s="25"/>
      <c r="S457" s="24"/>
      <c r="T457" s="25"/>
      <c r="U457" s="171"/>
      <c r="V457" s="131"/>
    </row>
    <row r="458" spans="1:22" ht="12" customHeight="1">
      <c r="A458" s="14"/>
      <c r="B458" s="32" t="s">
        <v>222</v>
      </c>
      <c r="C458" s="14"/>
      <c r="D458" s="14"/>
      <c r="E458" s="32"/>
      <c r="F458" s="14"/>
      <c r="G458" s="14"/>
      <c r="H458" s="32"/>
      <c r="I458" s="14"/>
      <c r="J458" s="82"/>
      <c r="K458" s="34"/>
      <c r="L458" s="34"/>
      <c r="M458" s="34"/>
      <c r="N458" s="34"/>
      <c r="O458" s="34"/>
      <c r="P458" s="34">
        <v>10</v>
      </c>
      <c r="Q458" s="39"/>
      <c r="R458" s="14"/>
      <c r="S458" s="12"/>
      <c r="T458" s="14"/>
      <c r="U458" s="46" t="s">
        <v>434</v>
      </c>
      <c r="V458" s="131"/>
    </row>
    <row r="459" spans="1:22" ht="12" customHeight="1">
      <c r="A459" s="266" t="s">
        <v>394</v>
      </c>
      <c r="B459" s="244" t="s">
        <v>435</v>
      </c>
      <c r="C459" s="17">
        <f>D459/36</f>
        <v>2</v>
      </c>
      <c r="D459" s="17">
        <f>SUM(E459:I459)</f>
        <v>72</v>
      </c>
      <c r="E459" s="15">
        <f>SUM(J458:Q458)</f>
        <v>10</v>
      </c>
      <c r="F459" s="16">
        <f>SUM(J459:Q459)</f>
        <v>18</v>
      </c>
      <c r="G459" s="19">
        <f>SUM(J460:Q460)</f>
        <v>6</v>
      </c>
      <c r="H459" s="18">
        <f>SUM(J461:Q461)</f>
        <v>0</v>
      </c>
      <c r="I459" s="18">
        <f>SUM(J462:Q462)</f>
        <v>38</v>
      </c>
      <c r="J459" s="61"/>
      <c r="K459" s="22"/>
      <c r="L459" s="22"/>
      <c r="M459" s="22"/>
      <c r="N459" s="22"/>
      <c r="O459" s="22"/>
      <c r="P459" s="22">
        <v>18</v>
      </c>
      <c r="Q459" s="38"/>
      <c r="R459" s="17"/>
      <c r="S459" s="13" t="s">
        <v>222</v>
      </c>
      <c r="T459" s="17"/>
      <c r="U459" s="177" t="s">
        <v>433</v>
      </c>
      <c r="V459" s="131" t="s">
        <v>222</v>
      </c>
    </row>
    <row r="460" spans="1:22" ht="12" customHeight="1">
      <c r="A460" s="17"/>
      <c r="B460" s="16" t="s">
        <v>407</v>
      </c>
      <c r="C460" s="18"/>
      <c r="D460" s="17"/>
      <c r="E460" s="16"/>
      <c r="F460" s="17"/>
      <c r="G460" s="17"/>
      <c r="H460" s="16"/>
      <c r="I460" s="17"/>
      <c r="J460" s="61"/>
      <c r="K460" s="22"/>
      <c r="L460" s="22"/>
      <c r="M460" s="22"/>
      <c r="N460" s="22"/>
      <c r="O460" s="22"/>
      <c r="P460" s="22">
        <v>6</v>
      </c>
      <c r="Q460" s="38"/>
      <c r="R460" s="17"/>
      <c r="S460" s="13">
        <v>7</v>
      </c>
      <c r="T460" s="17"/>
      <c r="U460" s="84" t="s">
        <v>430</v>
      </c>
      <c r="V460" s="131"/>
    </row>
    <row r="461" spans="1:22" ht="10.5" customHeight="1">
      <c r="A461" s="17"/>
      <c r="B461" s="16" t="s">
        <v>212</v>
      </c>
      <c r="C461" s="18"/>
      <c r="D461" s="17"/>
      <c r="E461" s="16"/>
      <c r="F461" s="17"/>
      <c r="G461" s="17"/>
      <c r="H461" s="16"/>
      <c r="I461" s="17"/>
      <c r="J461" s="62"/>
      <c r="K461" s="48"/>
      <c r="L461" s="48"/>
      <c r="M461" s="48"/>
      <c r="N461" s="48"/>
      <c r="O461" s="48"/>
      <c r="P461" s="48"/>
      <c r="Q461" s="38"/>
      <c r="R461" s="17"/>
      <c r="S461" s="13"/>
      <c r="T461" s="17"/>
      <c r="U461" s="84" t="s">
        <v>431</v>
      </c>
      <c r="V461" s="131"/>
    </row>
    <row r="462" spans="1:22" ht="14.25" customHeight="1" thickBot="1">
      <c r="A462" s="25"/>
      <c r="B462" s="27"/>
      <c r="C462" s="25"/>
      <c r="D462" s="25"/>
      <c r="E462" s="27"/>
      <c r="F462" s="25"/>
      <c r="G462" s="25"/>
      <c r="H462" s="27"/>
      <c r="I462" s="25"/>
      <c r="J462" s="63"/>
      <c r="K462" s="29"/>
      <c r="L462" s="29"/>
      <c r="M462" s="29"/>
      <c r="N462" s="29"/>
      <c r="O462" s="29"/>
      <c r="P462" s="29">
        <v>38</v>
      </c>
      <c r="Q462" s="81"/>
      <c r="R462" s="25"/>
      <c r="S462" s="24"/>
      <c r="T462" s="25"/>
      <c r="U462" s="171" t="s">
        <v>432</v>
      </c>
      <c r="V462" s="131"/>
    </row>
    <row r="463" spans="1:22" ht="12" customHeight="1">
      <c r="A463" s="14"/>
      <c r="B463" s="32" t="s">
        <v>395</v>
      </c>
      <c r="C463" s="14"/>
      <c r="D463" s="14"/>
      <c r="E463" s="32"/>
      <c r="F463" s="14"/>
      <c r="G463" s="14"/>
      <c r="H463" s="32"/>
      <c r="I463" s="14"/>
      <c r="J463" s="82"/>
      <c r="K463" s="34"/>
      <c r="L463" s="34"/>
      <c r="M463" s="34"/>
      <c r="N463" s="34"/>
      <c r="O463" s="34"/>
      <c r="P463" s="34"/>
      <c r="Q463" s="39">
        <v>20</v>
      </c>
      <c r="R463" s="14"/>
      <c r="S463" s="12"/>
      <c r="T463" s="14"/>
      <c r="U463" s="46"/>
      <c r="V463" s="131"/>
    </row>
    <row r="464" spans="1:22" ht="12" customHeight="1">
      <c r="A464" s="231" t="s">
        <v>406</v>
      </c>
      <c r="B464" s="244" t="s">
        <v>396</v>
      </c>
      <c r="C464" s="17">
        <f>D464/36</f>
        <v>4</v>
      </c>
      <c r="D464" s="17">
        <f>SUM(E464:I464)</f>
        <v>144</v>
      </c>
      <c r="E464" s="15">
        <f>SUM(J463:Q463)</f>
        <v>20</v>
      </c>
      <c r="F464" s="16">
        <f>SUM(J464:Q464)</f>
        <v>22</v>
      </c>
      <c r="G464" s="19">
        <f>SUM(J465:Q465)</f>
        <v>22</v>
      </c>
      <c r="H464" s="18">
        <f>SUM(J466:Q466)</f>
        <v>0</v>
      </c>
      <c r="I464" s="18">
        <f>SUM(J467:Q467)</f>
        <v>80</v>
      </c>
      <c r="J464" s="61"/>
      <c r="K464" s="22"/>
      <c r="L464" s="22"/>
      <c r="M464" s="22"/>
      <c r="N464" s="22"/>
      <c r="O464" s="22"/>
      <c r="P464" s="22"/>
      <c r="Q464" s="38">
        <v>22</v>
      </c>
      <c r="R464" s="17"/>
      <c r="S464" s="13" t="s">
        <v>222</v>
      </c>
      <c r="T464" s="17"/>
      <c r="U464" s="84" t="s">
        <v>222</v>
      </c>
      <c r="V464" s="131" t="s">
        <v>371</v>
      </c>
    </row>
    <row r="465" spans="1:22" ht="12" customHeight="1">
      <c r="A465" s="17"/>
      <c r="B465" s="16" t="s">
        <v>397</v>
      </c>
      <c r="C465" s="18"/>
      <c r="D465" s="17"/>
      <c r="E465" s="16"/>
      <c r="F465" s="17"/>
      <c r="G465" s="17"/>
      <c r="H465" s="16"/>
      <c r="I465" s="17"/>
      <c r="J465" s="61"/>
      <c r="K465" s="22"/>
      <c r="L465" s="22"/>
      <c r="M465" s="22"/>
      <c r="N465" s="22"/>
      <c r="O465" s="22"/>
      <c r="P465" s="22"/>
      <c r="Q465" s="38">
        <v>22</v>
      </c>
      <c r="R465" s="17"/>
      <c r="S465" s="13">
        <v>8</v>
      </c>
      <c r="T465" s="17"/>
      <c r="U465" s="84" t="s">
        <v>408</v>
      </c>
      <c r="V465" s="131"/>
    </row>
    <row r="466" spans="1:22" ht="11.25" customHeight="1">
      <c r="A466" s="17"/>
      <c r="B466" s="16" t="s">
        <v>398</v>
      </c>
      <c r="C466" s="18"/>
      <c r="D466" s="17"/>
      <c r="E466" s="16"/>
      <c r="F466" s="17"/>
      <c r="G466" s="17"/>
      <c r="H466" s="16"/>
      <c r="I466" s="17"/>
      <c r="J466" s="62"/>
      <c r="K466" s="48"/>
      <c r="L466" s="48"/>
      <c r="M466" s="48"/>
      <c r="N466" s="48"/>
      <c r="O466" s="48"/>
      <c r="P466" s="48"/>
      <c r="Q466" s="38"/>
      <c r="R466" s="17"/>
      <c r="S466" s="13"/>
      <c r="T466" s="17"/>
      <c r="U466" s="84"/>
      <c r="V466" s="131"/>
    </row>
    <row r="467" spans="1:22" ht="12" customHeight="1" thickBot="1">
      <c r="A467" s="25"/>
      <c r="B467" s="27"/>
      <c r="C467" s="25"/>
      <c r="D467" s="25"/>
      <c r="E467" s="27"/>
      <c r="F467" s="25"/>
      <c r="G467" s="25"/>
      <c r="H467" s="27"/>
      <c r="I467" s="25"/>
      <c r="J467" s="62"/>
      <c r="K467" s="48"/>
      <c r="L467" s="48"/>
      <c r="M467" s="48"/>
      <c r="N467" s="48"/>
      <c r="O467" s="48"/>
      <c r="P467" s="48"/>
      <c r="Q467" s="117">
        <v>80</v>
      </c>
      <c r="R467" s="25"/>
      <c r="S467" s="24"/>
      <c r="T467" s="25"/>
      <c r="U467" s="171"/>
      <c r="V467" s="131"/>
    </row>
    <row r="468" spans="1:22" ht="13.5" customHeight="1">
      <c r="A468" s="42"/>
      <c r="B468" s="37"/>
      <c r="C468" s="16"/>
      <c r="D468" s="16"/>
      <c r="E468" s="16"/>
      <c r="F468" s="16"/>
      <c r="G468" s="16"/>
      <c r="H468" s="16"/>
      <c r="I468" s="16"/>
      <c r="J468" s="33">
        <f>J403+J408+J413+J418+J423+J428+J433+J438+J443+J448+J453+J458+J463</f>
        <v>0</v>
      </c>
      <c r="K468" s="34">
        <f aca="true" t="shared" si="26" ref="K468:Q468">K403+K408+K413+K418+K423+K428+K433+K438+K443+K448+K453+K458+K463</f>
        <v>0</v>
      </c>
      <c r="L468" s="34">
        <f t="shared" si="26"/>
        <v>0</v>
      </c>
      <c r="M468" s="34">
        <f t="shared" si="26"/>
        <v>0</v>
      </c>
      <c r="N468" s="34">
        <f t="shared" si="26"/>
        <v>0</v>
      </c>
      <c r="O468" s="34">
        <f t="shared" si="26"/>
        <v>48</v>
      </c>
      <c r="P468" s="34">
        <f t="shared" si="26"/>
        <v>114</v>
      </c>
      <c r="Q468" s="39">
        <f t="shared" si="26"/>
        <v>92</v>
      </c>
      <c r="R468" s="16"/>
      <c r="S468" s="16"/>
      <c r="T468" s="16"/>
      <c r="U468" s="175"/>
      <c r="V468" s="131"/>
    </row>
    <row r="469" spans="1:22" ht="13.5" customHeight="1">
      <c r="A469" s="42"/>
      <c r="B469" s="37"/>
      <c r="C469" s="16"/>
      <c r="D469" s="16"/>
      <c r="E469" s="16"/>
      <c r="F469" s="16"/>
      <c r="G469" s="16"/>
      <c r="H469" s="16"/>
      <c r="I469" s="16"/>
      <c r="J469" s="20">
        <f>J404+J409+J414+J419+J424+J429+J434+J439+J444+J449+J454+J459+J464</f>
        <v>0</v>
      </c>
      <c r="K469" s="22">
        <f aca="true" t="shared" si="27" ref="K469:Q470">K404+K409+K414+K419+K424+K429+K434+K439+K444+K449+K454+K459+K464</f>
        <v>0</v>
      </c>
      <c r="L469" s="22">
        <f t="shared" si="27"/>
        <v>0</v>
      </c>
      <c r="M469" s="22">
        <f t="shared" si="27"/>
        <v>0</v>
      </c>
      <c r="N469" s="22">
        <f t="shared" si="27"/>
        <v>0</v>
      </c>
      <c r="O469" s="22">
        <f t="shared" si="27"/>
        <v>54</v>
      </c>
      <c r="P469" s="22">
        <f t="shared" si="27"/>
        <v>126</v>
      </c>
      <c r="Q469" s="38">
        <f t="shared" si="27"/>
        <v>94</v>
      </c>
      <c r="R469" s="16"/>
      <c r="S469" s="16"/>
      <c r="T469" s="16"/>
      <c r="U469" s="175"/>
      <c r="V469" s="131"/>
    </row>
    <row r="470" spans="1:22" ht="13.5" customHeight="1">
      <c r="A470" s="42"/>
      <c r="B470" s="37"/>
      <c r="C470" s="16"/>
      <c r="D470" s="16"/>
      <c r="E470" s="16"/>
      <c r="F470" s="16"/>
      <c r="G470" s="16"/>
      <c r="H470" s="16"/>
      <c r="I470" s="16"/>
      <c r="J470" s="20">
        <f>J405+J410+J415+J420+J425+J430+J435+J440+J445+J450+J455+J460+J465</f>
        <v>0</v>
      </c>
      <c r="K470" s="22">
        <f t="shared" si="27"/>
        <v>0</v>
      </c>
      <c r="L470" s="22">
        <f t="shared" si="27"/>
        <v>0</v>
      </c>
      <c r="M470" s="22">
        <f t="shared" si="27"/>
        <v>0</v>
      </c>
      <c r="N470" s="22">
        <f t="shared" si="27"/>
        <v>0</v>
      </c>
      <c r="O470" s="22">
        <f t="shared" si="27"/>
        <v>72</v>
      </c>
      <c r="P470" s="22">
        <f t="shared" si="27"/>
        <v>114</v>
      </c>
      <c r="Q470" s="38">
        <f t="shared" si="27"/>
        <v>62</v>
      </c>
      <c r="R470" s="16"/>
      <c r="S470" s="16"/>
      <c r="T470" s="16"/>
      <c r="U470" s="175"/>
      <c r="V470" s="131"/>
    </row>
    <row r="471" spans="1:22" ht="13.5" customHeight="1">
      <c r="A471" s="42"/>
      <c r="B471" s="37"/>
      <c r="C471" s="16"/>
      <c r="D471" s="16"/>
      <c r="E471" s="16"/>
      <c r="F471" s="16"/>
      <c r="G471" s="16"/>
      <c r="H471" s="16"/>
      <c r="I471" s="16"/>
      <c r="J471" s="20">
        <f aca="true" t="shared" si="28" ref="J471:Q471">J406+J411+J416+J421+J426+J431+J436+J441+J446+J451+J456+J461+J466</f>
        <v>0</v>
      </c>
      <c r="K471" s="22">
        <f t="shared" si="28"/>
        <v>0</v>
      </c>
      <c r="L471" s="22">
        <f t="shared" si="28"/>
        <v>0</v>
      </c>
      <c r="M471" s="22">
        <f t="shared" si="28"/>
        <v>0</v>
      </c>
      <c r="N471" s="22">
        <f t="shared" si="28"/>
        <v>0</v>
      </c>
      <c r="O471" s="22">
        <f t="shared" si="28"/>
        <v>0</v>
      </c>
      <c r="P471" s="22">
        <f t="shared" si="28"/>
        <v>0</v>
      </c>
      <c r="Q471" s="38">
        <f t="shared" si="28"/>
        <v>0</v>
      </c>
      <c r="R471" s="16"/>
      <c r="S471" s="16"/>
      <c r="T471" s="16"/>
      <c r="U471" s="175"/>
      <c r="V471" s="131"/>
    </row>
    <row r="472" spans="1:22" ht="13.5" customHeight="1" thickBot="1">
      <c r="A472" s="42"/>
      <c r="B472" s="37"/>
      <c r="C472" s="16"/>
      <c r="D472" s="16"/>
      <c r="E472" s="16"/>
      <c r="F472" s="16"/>
      <c r="G472" s="16"/>
      <c r="H472" s="16"/>
      <c r="I472" s="16"/>
      <c r="J472" s="28">
        <f aca="true" t="shared" si="29" ref="J472:Q472">J407+J412+J417+J422+J427+J432+J437+J442+J447+J452+J457+J462+J467</f>
        <v>0</v>
      </c>
      <c r="K472" s="29">
        <f t="shared" si="29"/>
        <v>0</v>
      </c>
      <c r="L472" s="29">
        <f t="shared" si="29"/>
        <v>0</v>
      </c>
      <c r="M472" s="29">
        <f t="shared" si="29"/>
        <v>0</v>
      </c>
      <c r="N472" s="29">
        <f t="shared" si="29"/>
        <v>0</v>
      </c>
      <c r="O472" s="29">
        <f t="shared" si="29"/>
        <v>150</v>
      </c>
      <c r="P472" s="29">
        <f t="shared" si="29"/>
        <v>402</v>
      </c>
      <c r="Q472" s="52">
        <f t="shared" si="29"/>
        <v>328</v>
      </c>
      <c r="R472" s="16"/>
      <c r="S472" s="16"/>
      <c r="T472" s="16"/>
      <c r="U472" s="175"/>
      <c r="V472" s="131"/>
    </row>
    <row r="473" spans="1:22" ht="17.25" customHeight="1" thickBot="1">
      <c r="A473" s="286" t="s">
        <v>41</v>
      </c>
      <c r="B473" s="288"/>
      <c r="C473" s="11">
        <f>D473/36</f>
        <v>46</v>
      </c>
      <c r="D473" s="53">
        <f>SUM(E473:I473)</f>
        <v>1656</v>
      </c>
      <c r="E473" s="53">
        <f>SUM(J468:Q468)</f>
        <v>254</v>
      </c>
      <c r="F473" s="53">
        <f>SUM(J469:Q469)</f>
        <v>274</v>
      </c>
      <c r="G473" s="53">
        <f>SUM(J470:Q470)</f>
        <v>248</v>
      </c>
      <c r="H473" s="53">
        <f>SUM(J471:Q471)</f>
        <v>0</v>
      </c>
      <c r="I473" s="98">
        <f>SUM(J472:Q472)</f>
        <v>880</v>
      </c>
      <c r="J473" s="89">
        <f aca="true" t="shared" si="30" ref="J473:Q473">SUM(J468:J472)</f>
        <v>0</v>
      </c>
      <c r="K473" s="89">
        <f t="shared" si="30"/>
        <v>0</v>
      </c>
      <c r="L473" s="89">
        <f t="shared" si="30"/>
        <v>0</v>
      </c>
      <c r="M473" s="89">
        <f t="shared" si="30"/>
        <v>0</v>
      </c>
      <c r="N473" s="89">
        <f t="shared" si="30"/>
        <v>0</v>
      </c>
      <c r="O473" s="89">
        <f t="shared" si="30"/>
        <v>324</v>
      </c>
      <c r="P473" s="89">
        <f t="shared" si="30"/>
        <v>756</v>
      </c>
      <c r="Q473" s="80">
        <f t="shared" si="30"/>
        <v>576</v>
      </c>
      <c r="R473" s="16"/>
      <c r="S473" s="16"/>
      <c r="T473" s="16"/>
      <c r="U473" s="175"/>
      <c r="V473" s="131"/>
    </row>
    <row r="474" spans="1:22" ht="17.25" customHeight="1" thickBot="1">
      <c r="A474" s="69"/>
      <c r="B474" s="69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6"/>
      <c r="S474" s="16"/>
      <c r="T474" s="16"/>
      <c r="U474" s="175"/>
      <c r="V474" s="131"/>
    </row>
    <row r="475" spans="1:22" ht="18.75" customHeight="1" thickBot="1">
      <c r="A475" s="215" t="s">
        <v>143</v>
      </c>
      <c r="B475" s="97"/>
      <c r="C475" s="11">
        <f>D475/36</f>
        <v>305</v>
      </c>
      <c r="D475" s="116">
        <f>SUM(E475:I475)</f>
        <v>10980</v>
      </c>
      <c r="E475" s="99">
        <f>SUM(J475:Q475)</f>
        <v>1720</v>
      </c>
      <c r="F475" s="99">
        <f>SUM(J476:Q476)</f>
        <v>2170</v>
      </c>
      <c r="G475" s="99">
        <f>SUM(J477:Q477)</f>
        <v>1574</v>
      </c>
      <c r="H475" s="99">
        <f>SUM(J478:Q478)</f>
        <v>108</v>
      </c>
      <c r="I475" s="169">
        <f>SUM(J479:Q479)</f>
        <v>5408</v>
      </c>
      <c r="J475" s="191">
        <f aca="true" t="shared" si="31" ref="J475:Q479">J73+J130+J246+J322+J385+J468</f>
        <v>164</v>
      </c>
      <c r="K475" s="196">
        <f t="shared" si="31"/>
        <v>184</v>
      </c>
      <c r="L475" s="192">
        <f t="shared" si="31"/>
        <v>208</v>
      </c>
      <c r="M475" s="196">
        <f t="shared" si="31"/>
        <v>216</v>
      </c>
      <c r="N475" s="192">
        <f t="shared" si="31"/>
        <v>270</v>
      </c>
      <c r="O475" s="196">
        <f t="shared" si="31"/>
        <v>264</v>
      </c>
      <c r="P475" s="192">
        <f t="shared" si="31"/>
        <v>232</v>
      </c>
      <c r="Q475" s="196">
        <f t="shared" si="31"/>
        <v>182</v>
      </c>
      <c r="V475" s="131"/>
    </row>
    <row r="476" spans="1:22" ht="15.75" customHeight="1" thickBot="1">
      <c r="A476" s="215" t="s">
        <v>144</v>
      </c>
      <c r="B476" s="97"/>
      <c r="C476" s="95"/>
      <c r="D476" s="95"/>
      <c r="E476" s="95"/>
      <c r="F476" s="95"/>
      <c r="G476" s="95"/>
      <c r="H476" s="96"/>
      <c r="I476" s="96"/>
      <c r="J476" s="195">
        <f t="shared" si="31"/>
        <v>322</v>
      </c>
      <c r="K476" s="197">
        <f t="shared" si="31"/>
        <v>282</v>
      </c>
      <c r="L476" s="190">
        <f t="shared" si="31"/>
        <v>296</v>
      </c>
      <c r="M476" s="197">
        <f t="shared" si="31"/>
        <v>284</v>
      </c>
      <c r="N476" s="190">
        <f t="shared" si="31"/>
        <v>282</v>
      </c>
      <c r="O476" s="197">
        <f t="shared" si="31"/>
        <v>266</v>
      </c>
      <c r="P476" s="190">
        <f t="shared" si="31"/>
        <v>250</v>
      </c>
      <c r="Q476" s="197">
        <f t="shared" si="31"/>
        <v>188</v>
      </c>
      <c r="V476" s="131"/>
    </row>
    <row r="477" spans="1:22" ht="15.75" customHeight="1" thickBot="1">
      <c r="A477" s="215" t="s">
        <v>145</v>
      </c>
      <c r="B477" s="97"/>
      <c r="C477" s="95"/>
      <c r="D477" s="95"/>
      <c r="E477" s="95"/>
      <c r="F477" s="95"/>
      <c r="G477" s="95"/>
      <c r="H477" s="96"/>
      <c r="I477" s="96"/>
      <c r="J477" s="191">
        <f t="shared" si="31"/>
        <v>178</v>
      </c>
      <c r="K477" s="196">
        <f t="shared" si="31"/>
        <v>172</v>
      </c>
      <c r="L477" s="192">
        <f t="shared" si="31"/>
        <v>180</v>
      </c>
      <c r="M477" s="196">
        <f t="shared" si="31"/>
        <v>202</v>
      </c>
      <c r="N477" s="192">
        <f t="shared" si="31"/>
        <v>232</v>
      </c>
      <c r="O477" s="196">
        <f t="shared" si="31"/>
        <v>260</v>
      </c>
      <c r="P477" s="192">
        <f t="shared" si="31"/>
        <v>200</v>
      </c>
      <c r="Q477" s="196">
        <f t="shared" si="31"/>
        <v>150</v>
      </c>
      <c r="V477" s="131"/>
    </row>
    <row r="478" spans="3:22" ht="15.75" customHeight="1" thickBot="1">
      <c r="C478" s="96"/>
      <c r="D478" s="96"/>
      <c r="E478" s="96"/>
      <c r="F478" s="96"/>
      <c r="G478" s="96"/>
      <c r="H478" s="96"/>
      <c r="I478" s="96"/>
      <c r="J478" s="195">
        <f t="shared" si="31"/>
        <v>15</v>
      </c>
      <c r="K478" s="197">
        <f t="shared" si="31"/>
        <v>15</v>
      </c>
      <c r="L478" s="190">
        <f t="shared" si="31"/>
        <v>15</v>
      </c>
      <c r="M478" s="197">
        <f t="shared" si="31"/>
        <v>15</v>
      </c>
      <c r="N478" s="190">
        <f t="shared" si="31"/>
        <v>15</v>
      </c>
      <c r="O478" s="197">
        <f t="shared" si="31"/>
        <v>15</v>
      </c>
      <c r="P478" s="190">
        <f t="shared" si="31"/>
        <v>9</v>
      </c>
      <c r="Q478" s="197">
        <f t="shared" si="31"/>
        <v>9</v>
      </c>
      <c r="V478" s="131"/>
    </row>
    <row r="479" spans="3:22" ht="15.75" customHeight="1" thickBot="1">
      <c r="C479" s="96"/>
      <c r="D479" s="96"/>
      <c r="E479" s="96"/>
      <c r="F479" s="96"/>
      <c r="G479" s="96"/>
      <c r="H479" s="96"/>
      <c r="I479" s="96"/>
      <c r="J479" s="191">
        <f t="shared" si="31"/>
        <v>509</v>
      </c>
      <c r="K479" s="196">
        <f t="shared" si="31"/>
        <v>499</v>
      </c>
      <c r="L479" s="192">
        <f t="shared" si="31"/>
        <v>705</v>
      </c>
      <c r="M479" s="196">
        <f t="shared" si="31"/>
        <v>795</v>
      </c>
      <c r="N479" s="192">
        <f t="shared" si="31"/>
        <v>713</v>
      </c>
      <c r="O479" s="196">
        <f t="shared" si="31"/>
        <v>851</v>
      </c>
      <c r="P479" s="192">
        <f t="shared" si="31"/>
        <v>695</v>
      </c>
      <c r="Q479" s="196">
        <f t="shared" si="31"/>
        <v>641</v>
      </c>
      <c r="V479" s="131"/>
    </row>
    <row r="480" spans="10:22" ht="8.25" customHeight="1" thickBot="1">
      <c r="J480" s="1"/>
      <c r="K480" s="1"/>
      <c r="L480" s="1"/>
      <c r="M480" s="1"/>
      <c r="N480" s="1"/>
      <c r="O480" s="1"/>
      <c r="P480" s="1"/>
      <c r="Q480" s="1"/>
      <c r="R480" s="83"/>
      <c r="V480" s="131"/>
    </row>
    <row r="481" spans="1:22" ht="19.5" customHeight="1" thickBot="1">
      <c r="A481" s="291" t="s">
        <v>372</v>
      </c>
      <c r="B481" s="291"/>
      <c r="C481" s="291"/>
      <c r="D481" s="291"/>
      <c r="E481" s="291"/>
      <c r="F481" s="291"/>
      <c r="G481" s="291"/>
      <c r="J481" s="201">
        <f aca="true" t="shared" si="32" ref="J481:Q481">J475+J476+J477*0.2</f>
        <v>521.6</v>
      </c>
      <c r="K481" s="202">
        <f t="shared" si="32"/>
        <v>500.4</v>
      </c>
      <c r="L481" s="203">
        <f t="shared" si="32"/>
        <v>540</v>
      </c>
      <c r="M481" s="202">
        <f t="shared" si="32"/>
        <v>540.4</v>
      </c>
      <c r="N481" s="203">
        <f t="shared" si="32"/>
        <v>598.4</v>
      </c>
      <c r="O481" s="202">
        <f t="shared" si="32"/>
        <v>582</v>
      </c>
      <c r="P481" s="203">
        <f t="shared" si="32"/>
        <v>522</v>
      </c>
      <c r="Q481" s="202">
        <f t="shared" si="32"/>
        <v>400</v>
      </c>
      <c r="V481" s="131"/>
    </row>
    <row r="482" spans="1:22" ht="19.5" customHeight="1" thickBot="1">
      <c r="A482" s="291" t="s">
        <v>443</v>
      </c>
      <c r="B482" s="291"/>
      <c r="C482" s="291"/>
      <c r="D482" s="291"/>
      <c r="E482" s="291"/>
      <c r="F482" s="291"/>
      <c r="G482" s="291"/>
      <c r="H482" s="291"/>
      <c r="J482" s="198">
        <f>J481/18</f>
        <v>28.977777777777778</v>
      </c>
      <c r="K482" s="199">
        <f>K481/17</f>
        <v>29.435294117647057</v>
      </c>
      <c r="L482" s="200">
        <f>L481/18</f>
        <v>30</v>
      </c>
      <c r="M482" s="199">
        <f>M481/17</f>
        <v>31.788235294117644</v>
      </c>
      <c r="N482" s="200">
        <f>N481/18</f>
        <v>33.24444444444444</v>
      </c>
      <c r="O482" s="199">
        <f>O481/17</f>
        <v>34.23529411764706</v>
      </c>
      <c r="P482" s="200">
        <f>P481/18</f>
        <v>29</v>
      </c>
      <c r="Q482" s="199">
        <f>Q481/12</f>
        <v>33.333333333333336</v>
      </c>
      <c r="V482" s="131"/>
    </row>
    <row r="483" spans="1:22" ht="8.25" customHeight="1" thickBot="1">
      <c r="A483" s="111"/>
      <c r="B483" s="111"/>
      <c r="C483" s="111"/>
      <c r="D483" s="111"/>
      <c r="E483" s="111"/>
      <c r="F483" s="111"/>
      <c r="G483" s="111"/>
      <c r="J483" s="106"/>
      <c r="K483" s="106"/>
      <c r="L483" s="10"/>
      <c r="M483" s="57"/>
      <c r="N483" s="57"/>
      <c r="O483" s="57"/>
      <c r="P483" s="57"/>
      <c r="Q483" s="57"/>
      <c r="R483" s="319"/>
      <c r="S483" s="319"/>
      <c r="T483" s="319"/>
      <c r="U483" s="319"/>
      <c r="V483" s="131"/>
    </row>
    <row r="484" spans="1:22" ht="14.25" customHeight="1" thickBot="1">
      <c r="A484" s="298" t="s">
        <v>2</v>
      </c>
      <c r="B484" s="299"/>
      <c r="C484" s="89">
        <v>1</v>
      </c>
      <c r="D484" s="90">
        <v>2</v>
      </c>
      <c r="E484" s="90">
        <v>3</v>
      </c>
      <c r="F484" s="90">
        <v>4</v>
      </c>
      <c r="G484" s="90">
        <v>5</v>
      </c>
      <c r="H484" s="90">
        <v>6</v>
      </c>
      <c r="I484" s="90">
        <v>7</v>
      </c>
      <c r="J484" s="91">
        <v>8</v>
      </c>
      <c r="L484" s="298" t="s">
        <v>146</v>
      </c>
      <c r="M484" s="320"/>
      <c r="N484" s="320"/>
      <c r="O484" s="320"/>
      <c r="P484" s="299"/>
      <c r="Q484" s="92" t="s">
        <v>147</v>
      </c>
      <c r="R484" s="300" t="s">
        <v>148</v>
      </c>
      <c r="S484" s="301"/>
      <c r="T484" s="93" t="s">
        <v>373</v>
      </c>
      <c r="U484" s="106"/>
      <c r="V484" s="131"/>
    </row>
    <row r="485" spans="1:22" ht="15" customHeight="1" thickBot="1">
      <c r="A485" s="315" t="s">
        <v>403</v>
      </c>
      <c r="B485" s="316"/>
      <c r="C485" s="189">
        <f>COUNTIF($T$13:$T$467,1)</f>
        <v>5</v>
      </c>
      <c r="D485" s="189">
        <f>COUNTIF($T$13:$T$467,2)</f>
        <v>5</v>
      </c>
      <c r="E485" s="189">
        <f>COUNTIF($T$13:$T$467,3)</f>
        <v>5</v>
      </c>
      <c r="F485" s="189">
        <f>COUNTIF($T$13:$T$467,4)</f>
        <v>5</v>
      </c>
      <c r="G485" s="189">
        <f>COUNTIF($T$13:$T$467,5)</f>
        <v>5</v>
      </c>
      <c r="H485" s="189">
        <f>COUNTIF($T$13:$T$467,6)</f>
        <v>5</v>
      </c>
      <c r="I485" s="189">
        <f>COUNTIF($T$13:$T$467,7)</f>
        <v>3</v>
      </c>
      <c r="J485" s="222">
        <f>COUNTIF($T$13:$T$467,8)</f>
        <v>4</v>
      </c>
      <c r="L485" s="304" t="s">
        <v>402</v>
      </c>
      <c r="M485" s="274"/>
      <c r="N485" s="274"/>
      <c r="O485" s="274"/>
      <c r="P485" s="275"/>
      <c r="Q485" s="187">
        <v>2</v>
      </c>
      <c r="R485" s="284">
        <v>2</v>
      </c>
      <c r="S485" s="285"/>
      <c r="T485" s="188">
        <v>2</v>
      </c>
      <c r="U485" s="106"/>
      <c r="V485" s="131"/>
    </row>
    <row r="486" spans="1:22" ht="15" customHeight="1" thickBot="1">
      <c r="A486" s="317" t="s">
        <v>404</v>
      </c>
      <c r="B486" s="318"/>
      <c r="C486" s="189">
        <f>COUNTIF($S$13:$S$467,1)</f>
        <v>6</v>
      </c>
      <c r="D486" s="189">
        <f>COUNTIF($S$13:$S$467,2)</f>
        <v>5</v>
      </c>
      <c r="E486" s="189">
        <f>COUNTIF($S$13:$S$467,3)</f>
        <v>6</v>
      </c>
      <c r="F486" s="189">
        <f>COUNTIF($S$13:$S$467,4)</f>
        <v>6</v>
      </c>
      <c r="G486" s="189">
        <f>COUNTIF($S$13:$S$467,5)</f>
        <v>5</v>
      </c>
      <c r="H486" s="189">
        <f>COUNTIF($S$13:$S$467,6)</f>
        <v>6</v>
      </c>
      <c r="I486" s="189">
        <f>COUNTIF($S$13:$S$467,7)</f>
        <v>7</v>
      </c>
      <c r="J486" s="222">
        <f>COUNTIF($S$13:$S$467,8)</f>
        <v>4</v>
      </c>
      <c r="L486" s="304" t="s">
        <v>399</v>
      </c>
      <c r="M486" s="274"/>
      <c r="N486" s="274"/>
      <c r="O486" s="274"/>
      <c r="P486" s="275"/>
      <c r="Q486" s="187">
        <v>4</v>
      </c>
      <c r="R486" s="284">
        <v>2</v>
      </c>
      <c r="S486" s="285"/>
      <c r="T486" s="188">
        <v>1</v>
      </c>
      <c r="U486" s="106"/>
      <c r="V486" s="131"/>
    </row>
    <row r="487" spans="1:22" ht="15" customHeight="1" thickBot="1">
      <c r="A487" s="294" t="s">
        <v>405</v>
      </c>
      <c r="B487" s="295"/>
      <c r="C487" s="223">
        <f>COUNTIF($R$13:$R$467,1)</f>
        <v>0</v>
      </c>
      <c r="D487" s="223">
        <f>COUNTIF($R$13:$R$467,2)</f>
        <v>0</v>
      </c>
      <c r="E487" s="223">
        <f>COUNTIF($R$13:$R$467,3)</f>
        <v>0</v>
      </c>
      <c r="F487" s="223">
        <f>COUNTIF($R$13:$R$467,4)</f>
        <v>1</v>
      </c>
      <c r="G487" s="223">
        <f>COUNTIF($R$13:$R$467,5)</f>
        <v>0</v>
      </c>
      <c r="H487" s="223">
        <f>COUNTIF($R$13:$R$467,6)</f>
        <v>1</v>
      </c>
      <c r="I487" s="223">
        <f>COUNTIF($R$13:$R$467,7)</f>
        <v>1</v>
      </c>
      <c r="J487" s="188">
        <f>COUNTIF($R$13:$R$467,8)</f>
        <v>1</v>
      </c>
      <c r="L487" s="304" t="s">
        <v>400</v>
      </c>
      <c r="M487" s="274"/>
      <c r="N487" s="274"/>
      <c r="O487" s="274"/>
      <c r="P487" s="275"/>
      <c r="Q487" s="188">
        <v>6</v>
      </c>
      <c r="R487" s="284">
        <v>2</v>
      </c>
      <c r="S487" s="285"/>
      <c r="T487" s="188">
        <v>2</v>
      </c>
      <c r="V487" s="131"/>
    </row>
    <row r="488" spans="12:22" ht="13.5" customHeight="1" thickBot="1">
      <c r="L488" s="304" t="s">
        <v>401</v>
      </c>
      <c r="M488" s="274"/>
      <c r="N488" s="274"/>
      <c r="O488" s="274"/>
      <c r="P488" s="275"/>
      <c r="Q488" s="188">
        <v>8</v>
      </c>
      <c r="R488" s="284">
        <v>2</v>
      </c>
      <c r="S488" s="285"/>
      <c r="T488" s="188">
        <v>3</v>
      </c>
      <c r="V488" s="131"/>
    </row>
    <row r="489" spans="1:22" ht="12" customHeight="1" thickBot="1">
      <c r="A489" s="298" t="s">
        <v>149</v>
      </c>
      <c r="B489" s="299"/>
      <c r="C489" s="4" t="s">
        <v>150</v>
      </c>
      <c r="D489" s="5"/>
      <c r="E489" s="94" t="s">
        <v>151</v>
      </c>
      <c r="F489" s="5"/>
      <c r="V489" s="131"/>
    </row>
    <row r="490" spans="1:22" ht="15" customHeight="1" thickBot="1">
      <c r="A490" s="296" t="s">
        <v>152</v>
      </c>
      <c r="B490" s="297"/>
      <c r="C490" s="300">
        <v>8</v>
      </c>
      <c r="D490" s="301"/>
      <c r="E490" s="300">
        <v>1</v>
      </c>
      <c r="F490" s="301"/>
      <c r="V490" s="131"/>
    </row>
    <row r="491" spans="1:22" ht="15" customHeight="1" thickBot="1">
      <c r="A491" s="296" t="s">
        <v>153</v>
      </c>
      <c r="B491" s="297"/>
      <c r="C491" s="300">
        <v>8</v>
      </c>
      <c r="D491" s="301"/>
      <c r="E491" s="300">
        <v>1</v>
      </c>
      <c r="F491" s="301"/>
      <c r="V491" s="131"/>
    </row>
    <row r="492" spans="1:22" ht="12" customHeight="1">
      <c r="A492" s="57"/>
      <c r="B492" s="57"/>
      <c r="C492" s="106"/>
      <c r="D492" s="106"/>
      <c r="E492" s="106"/>
      <c r="F492" s="106"/>
      <c r="V492" s="131"/>
    </row>
    <row r="493" spans="2:22" ht="12" customHeight="1">
      <c r="B493" s="127"/>
      <c r="C493" s="127"/>
      <c r="D493" s="127"/>
      <c r="E493" s="127"/>
      <c r="F493" s="127"/>
      <c r="G493" s="127"/>
      <c r="H493" s="127"/>
      <c r="V493" s="131"/>
    </row>
    <row r="494" spans="1:22" ht="20.25">
      <c r="A494" s="293" t="s">
        <v>376</v>
      </c>
      <c r="B494" s="293"/>
      <c r="C494" s="293"/>
      <c r="D494" s="293"/>
      <c r="E494" s="293"/>
      <c r="F494" s="293"/>
      <c r="G494" s="293"/>
      <c r="H494" s="207"/>
      <c r="I494" s="207"/>
      <c r="J494" s="207"/>
      <c r="K494" s="207"/>
      <c r="L494" s="212" t="s">
        <v>383</v>
      </c>
      <c r="M494" s="212"/>
      <c r="N494" s="212"/>
      <c r="O494" s="208"/>
      <c r="P494" s="207"/>
      <c r="Q494" s="207"/>
      <c r="V494" s="131"/>
    </row>
    <row r="495" spans="1:22" ht="20.25">
      <c r="A495" s="213"/>
      <c r="B495" s="213"/>
      <c r="C495" s="213"/>
      <c r="D495" s="213"/>
      <c r="E495" s="213"/>
      <c r="F495" s="213"/>
      <c r="G495" s="213"/>
      <c r="H495" s="207"/>
      <c r="I495" s="207"/>
      <c r="J495" s="207"/>
      <c r="K495" s="207"/>
      <c r="L495" s="212"/>
      <c r="M495" s="212"/>
      <c r="N495" s="212"/>
      <c r="O495" s="207"/>
      <c r="P495" s="207"/>
      <c r="Q495" s="207"/>
      <c r="V495" s="131"/>
    </row>
    <row r="496" spans="1:22" ht="20.25">
      <c r="A496" s="211"/>
      <c r="B496" s="211"/>
      <c r="C496" s="211"/>
      <c r="D496" s="211"/>
      <c r="E496" s="211"/>
      <c r="F496" s="211"/>
      <c r="G496" s="211"/>
      <c r="H496" s="207"/>
      <c r="I496" s="207"/>
      <c r="J496" s="207"/>
      <c r="K496" s="207"/>
      <c r="L496" s="212"/>
      <c r="M496" s="212"/>
      <c r="N496" s="212"/>
      <c r="O496" s="207"/>
      <c r="P496" s="207"/>
      <c r="Q496" s="207"/>
      <c r="V496" s="131"/>
    </row>
    <row r="497" spans="1:22" ht="20.25">
      <c r="A497" s="293" t="s">
        <v>442</v>
      </c>
      <c r="B497" s="293"/>
      <c r="C497" s="293"/>
      <c r="D497" s="293"/>
      <c r="E497" s="293"/>
      <c r="F497" s="293"/>
      <c r="G497" s="293"/>
      <c r="H497" s="207"/>
      <c r="I497" s="207"/>
      <c r="J497" s="207"/>
      <c r="K497" s="207"/>
      <c r="L497" s="212" t="s">
        <v>440</v>
      </c>
      <c r="M497" s="212"/>
      <c r="N497" s="212"/>
      <c r="O497" s="208"/>
      <c r="P497" s="208"/>
      <c r="Q497" s="208"/>
      <c r="V497" s="131"/>
    </row>
    <row r="498" ht="12.75">
      <c r="V498" s="131"/>
    </row>
    <row r="499" ht="12.75">
      <c r="V499" s="131"/>
    </row>
    <row r="500" ht="12.75">
      <c r="V500" s="131"/>
    </row>
    <row r="501" ht="12.75">
      <c r="V501" s="131"/>
    </row>
    <row r="502" ht="12.75">
      <c r="V502" s="131"/>
    </row>
    <row r="503" ht="12.75">
      <c r="V503" s="131"/>
    </row>
    <row r="504" ht="12.75">
      <c r="V504" s="131"/>
    </row>
    <row r="505" ht="12.75">
      <c r="V505" s="131"/>
    </row>
    <row r="506" ht="12.75">
      <c r="V506" s="131"/>
    </row>
    <row r="507" ht="12.75">
      <c r="V507" s="131"/>
    </row>
    <row r="508" ht="12.75">
      <c r="V508" s="131"/>
    </row>
    <row r="509" ht="12.75">
      <c r="V509" s="131"/>
    </row>
    <row r="510" ht="12.75">
      <c r="V510" s="131"/>
    </row>
    <row r="511" ht="12.75">
      <c r="V511" s="131"/>
    </row>
    <row r="512" ht="12.75">
      <c r="V512" s="131"/>
    </row>
    <row r="513" ht="12.75">
      <c r="V513" s="131"/>
    </row>
    <row r="514" ht="12.75">
      <c r="V514" s="131"/>
    </row>
    <row r="515" ht="12.75">
      <c r="V515" s="131"/>
    </row>
    <row r="516" ht="12.75">
      <c r="V516" s="131"/>
    </row>
    <row r="517" ht="12.75">
      <c r="V517" s="131"/>
    </row>
    <row r="518" ht="12.75">
      <c r="V518" s="131"/>
    </row>
    <row r="519" ht="12.75">
      <c r="V519" s="131"/>
    </row>
    <row r="520" ht="12.75">
      <c r="V520" s="131"/>
    </row>
    <row r="521" ht="12.75">
      <c r="V521" s="131"/>
    </row>
    <row r="522" ht="12.75">
      <c r="V522" s="131"/>
    </row>
    <row r="523" ht="12.75">
      <c r="V523" s="131"/>
    </row>
    <row r="524" ht="12.75">
      <c r="V524" s="131"/>
    </row>
    <row r="525" ht="12.75">
      <c r="V525" s="131"/>
    </row>
    <row r="526" ht="12.75">
      <c r="V526" s="131"/>
    </row>
    <row r="527" ht="12.75">
      <c r="V527" s="131"/>
    </row>
    <row r="528" ht="12.75">
      <c r="V528" s="131"/>
    </row>
    <row r="529" ht="12.75">
      <c r="V529" s="131"/>
    </row>
    <row r="530" ht="12.75">
      <c r="V530" s="131"/>
    </row>
    <row r="531" ht="12.75">
      <c r="V531" s="131"/>
    </row>
    <row r="532" ht="12.75">
      <c r="V532" s="131"/>
    </row>
    <row r="533" ht="12.75">
      <c r="V533" s="131"/>
    </row>
    <row r="534" ht="12.75">
      <c r="V534" s="131"/>
    </row>
    <row r="535" ht="12.75">
      <c r="V535" s="131"/>
    </row>
    <row r="536" ht="12.75">
      <c r="V536" s="131"/>
    </row>
    <row r="537" ht="12.75">
      <c r="V537" s="131"/>
    </row>
    <row r="538" ht="12.75">
      <c r="V538" s="131"/>
    </row>
    <row r="539" ht="12.75">
      <c r="V539" s="131"/>
    </row>
    <row r="540" ht="12.75">
      <c r="V540" s="131"/>
    </row>
    <row r="541" ht="12.75">
      <c r="V541" s="131"/>
    </row>
    <row r="542" ht="12.75">
      <c r="V542" s="131"/>
    </row>
    <row r="543" ht="12.75">
      <c r="V543" s="131"/>
    </row>
    <row r="544" ht="12.75">
      <c r="V544" s="131"/>
    </row>
    <row r="545" ht="12.75">
      <c r="V545" s="131"/>
    </row>
    <row r="546" ht="12.75">
      <c r="V546" s="131"/>
    </row>
    <row r="547" ht="12.75">
      <c r="V547" s="131"/>
    </row>
  </sheetData>
  <mergeCells count="151">
    <mergeCell ref="C393:C400"/>
    <mergeCell ref="D394:D400"/>
    <mergeCell ref="T394:T400"/>
    <mergeCell ref="E395:E400"/>
    <mergeCell ref="F395:F400"/>
    <mergeCell ref="G395:G400"/>
    <mergeCell ref="H395:H400"/>
    <mergeCell ref="I395:I400"/>
    <mergeCell ref="N394:O394"/>
    <mergeCell ref="L394:M394"/>
    <mergeCell ref="T483:U483"/>
    <mergeCell ref="R483:S483"/>
    <mergeCell ref="S335:S341"/>
    <mergeCell ref="R484:S484"/>
    <mergeCell ref="A344:U344"/>
    <mergeCell ref="A390:B390"/>
    <mergeCell ref="D393:I393"/>
    <mergeCell ref="J393:Q393"/>
    <mergeCell ref="R393:T393"/>
    <mergeCell ref="L484:P484"/>
    <mergeCell ref="C334:C341"/>
    <mergeCell ref="D335:D341"/>
    <mergeCell ref="N335:O335"/>
    <mergeCell ref="R335:R341"/>
    <mergeCell ref="E335:H335"/>
    <mergeCell ref="J335:K335"/>
    <mergeCell ref="D334:I334"/>
    <mergeCell ref="J334:Q334"/>
    <mergeCell ref="R334:T334"/>
    <mergeCell ref="T335:T341"/>
    <mergeCell ref="J258:K258"/>
    <mergeCell ref="E259:E264"/>
    <mergeCell ref="F259:F264"/>
    <mergeCell ref="G259:G264"/>
    <mergeCell ref="H259:H264"/>
    <mergeCell ref="I259:I264"/>
    <mergeCell ref="R258:R264"/>
    <mergeCell ref="A149:U149"/>
    <mergeCell ref="A150:U150"/>
    <mergeCell ref="A251:B251"/>
    <mergeCell ref="D257:I257"/>
    <mergeCell ref="J257:Q257"/>
    <mergeCell ref="R257:T257"/>
    <mergeCell ref="C257:C264"/>
    <mergeCell ref="D258:D264"/>
    <mergeCell ref="T258:T264"/>
    <mergeCell ref="L486:P486"/>
    <mergeCell ref="A485:B485"/>
    <mergeCell ref="A486:B486"/>
    <mergeCell ref="S258:S264"/>
    <mergeCell ref="L258:M258"/>
    <mergeCell ref="P258:Q258"/>
    <mergeCell ref="N258:O258"/>
    <mergeCell ref="A266:U266"/>
    <mergeCell ref="A327:B327"/>
    <mergeCell ref="E258:H258"/>
    <mergeCell ref="P394:Q394"/>
    <mergeCell ref="A89:U89"/>
    <mergeCell ref="A135:B135"/>
    <mergeCell ref="D140:I140"/>
    <mergeCell ref="J140:Q140"/>
    <mergeCell ref="R140:T140"/>
    <mergeCell ref="C140:C147"/>
    <mergeCell ref="D141:D147"/>
    <mergeCell ref="N141:O141"/>
    <mergeCell ref="R141:R147"/>
    <mergeCell ref="S141:S147"/>
    <mergeCell ref="N81:O81"/>
    <mergeCell ref="R81:R87"/>
    <mergeCell ref="S81:S87"/>
    <mergeCell ref="E81:H81"/>
    <mergeCell ref="J81:K81"/>
    <mergeCell ref="L81:M81"/>
    <mergeCell ref="L3:M3"/>
    <mergeCell ref="D80:I80"/>
    <mergeCell ref="J80:Q80"/>
    <mergeCell ref="P81:Q81"/>
    <mergeCell ref="R80:T80"/>
    <mergeCell ref="J3:K3"/>
    <mergeCell ref="E4:E9"/>
    <mergeCell ref="F4:F9"/>
    <mergeCell ref="I4:I9"/>
    <mergeCell ref="P3:Q3"/>
    <mergeCell ref="A11:U11"/>
    <mergeCell ref="S3:S9"/>
    <mergeCell ref="T3:T9"/>
    <mergeCell ref="E3:H3"/>
    <mergeCell ref="A1:U1"/>
    <mergeCell ref="D2:I2"/>
    <mergeCell ref="J2:Q2"/>
    <mergeCell ref="R2:T2"/>
    <mergeCell ref="C2:C9"/>
    <mergeCell ref="D3:D9"/>
    <mergeCell ref="N3:O3"/>
    <mergeCell ref="R3:R9"/>
    <mergeCell ref="G4:G9"/>
    <mergeCell ref="H4:H9"/>
    <mergeCell ref="A343:U343"/>
    <mergeCell ref="A12:U12"/>
    <mergeCell ref="A78:B78"/>
    <mergeCell ref="T141:T147"/>
    <mergeCell ref="E142:E147"/>
    <mergeCell ref="F142:F147"/>
    <mergeCell ref="G142:G147"/>
    <mergeCell ref="C80:C87"/>
    <mergeCell ref="D81:D87"/>
    <mergeCell ref="T81:T87"/>
    <mergeCell ref="L141:M141"/>
    <mergeCell ref="P141:Q141"/>
    <mergeCell ref="E82:E87"/>
    <mergeCell ref="F82:F87"/>
    <mergeCell ref="G82:G87"/>
    <mergeCell ref="E141:H141"/>
    <mergeCell ref="J141:K141"/>
    <mergeCell ref="G336:G341"/>
    <mergeCell ref="H336:H341"/>
    <mergeCell ref="I82:I87"/>
    <mergeCell ref="H82:H87"/>
    <mergeCell ref="I336:I341"/>
    <mergeCell ref="H142:H147"/>
    <mergeCell ref="I142:I147"/>
    <mergeCell ref="L335:M335"/>
    <mergeCell ref="P335:Q335"/>
    <mergeCell ref="A494:G494"/>
    <mergeCell ref="C490:D490"/>
    <mergeCell ref="E394:H394"/>
    <mergeCell ref="L487:P487"/>
    <mergeCell ref="L488:P488"/>
    <mergeCell ref="L485:P485"/>
    <mergeCell ref="E336:E341"/>
    <mergeCell ref="F336:F341"/>
    <mergeCell ref="A497:G497"/>
    <mergeCell ref="A482:H482"/>
    <mergeCell ref="A487:B487"/>
    <mergeCell ref="A490:B490"/>
    <mergeCell ref="A491:B491"/>
    <mergeCell ref="A489:B489"/>
    <mergeCell ref="E491:F491"/>
    <mergeCell ref="E490:F490"/>
    <mergeCell ref="A484:B484"/>
    <mergeCell ref="C491:D491"/>
    <mergeCell ref="S394:S400"/>
    <mergeCell ref="R486:S486"/>
    <mergeCell ref="R487:S487"/>
    <mergeCell ref="R488:S488"/>
    <mergeCell ref="R485:S485"/>
    <mergeCell ref="A402:U402"/>
    <mergeCell ref="A473:B473"/>
    <mergeCell ref="J394:K394"/>
    <mergeCell ref="A481:G481"/>
    <mergeCell ref="R394:R400"/>
  </mergeCells>
  <printOptions/>
  <pageMargins left="0.49" right="0.23" top="0.29" bottom="0" header="0.17" footer="0.24"/>
  <pageSetup horizontalDpi="300" verticalDpi="300" orientation="portrait" paperSize="9" scale="75" r:id="rId1"/>
  <headerFooter alignWithMargins="0">
    <oddHeader>&amp;C&amp;"Arial Cyr,полужирный"&amp;12Спеціальність:&amp;"Arial Cyr,полужирный курсив" Облік і аудит</oddHeader>
  </headerFooter>
  <rowBreaks count="7" manualBreakCount="7">
    <brk id="78" max="255" man="1"/>
    <brk id="139" max="20" man="1"/>
    <brk id="215" max="255" man="1"/>
    <brk id="255" max="255" man="1"/>
    <brk id="332" max="255" man="1"/>
    <brk id="392" max="255" man="1"/>
    <brk id="47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10"/>
  <sheetViews>
    <sheetView tabSelected="1" workbookViewId="0" topLeftCell="A91">
      <selection activeCell="P113" sqref="P113"/>
    </sheetView>
  </sheetViews>
  <sheetFormatPr defaultColWidth="9.00390625" defaultRowHeight="12.75"/>
  <cols>
    <col min="1" max="1" width="6.00390625" style="0" customWidth="1"/>
    <col min="2" max="2" width="18.75390625" style="0" customWidth="1"/>
    <col min="3" max="3" width="5.75390625" style="0" customWidth="1"/>
    <col min="4" max="4" width="6.125" style="0" customWidth="1"/>
    <col min="5" max="7" width="5.125" style="0" customWidth="1"/>
    <col min="8" max="8" width="4.625" style="0" customWidth="1"/>
    <col min="9" max="9" width="5.375" style="0" customWidth="1"/>
    <col min="10" max="17" width="4.75390625" style="0" customWidth="1"/>
    <col min="18" max="18" width="5.375" style="0" customWidth="1"/>
    <col min="19" max="19" width="3.625" style="1" customWidth="1"/>
    <col min="20" max="20" width="3.875" style="0" customWidth="1"/>
    <col min="21" max="21" width="13.125" style="1" customWidth="1"/>
    <col min="22" max="22" width="9.125" style="131" customWidth="1"/>
  </cols>
  <sheetData>
    <row r="1" spans="1:21" ht="18.75" customHeight="1" thickBot="1">
      <c r="A1" s="308" t="s">
        <v>349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 ht="12.75" customHeight="1" thickBot="1">
      <c r="A2" s="107"/>
      <c r="B2" s="71"/>
      <c r="C2" s="282" t="s">
        <v>343</v>
      </c>
      <c r="D2" s="309" t="s">
        <v>112</v>
      </c>
      <c r="E2" s="310"/>
      <c r="F2" s="310"/>
      <c r="G2" s="310"/>
      <c r="H2" s="310"/>
      <c r="I2" s="311"/>
      <c r="J2" s="312" t="s">
        <v>1</v>
      </c>
      <c r="K2" s="313"/>
      <c r="L2" s="313"/>
      <c r="M2" s="313"/>
      <c r="N2" s="313"/>
      <c r="O2" s="313"/>
      <c r="P2" s="313"/>
      <c r="Q2" s="314"/>
      <c r="R2" s="312" t="s">
        <v>2</v>
      </c>
      <c r="S2" s="313"/>
      <c r="T2" s="314"/>
      <c r="U2" s="107"/>
    </row>
    <row r="3" spans="1:21" ht="12.75" customHeight="1" thickBot="1">
      <c r="A3" s="72" t="s">
        <v>265</v>
      </c>
      <c r="B3" s="73"/>
      <c r="C3" s="283"/>
      <c r="D3" s="279" t="s">
        <v>341</v>
      </c>
      <c r="E3" s="302" t="s">
        <v>113</v>
      </c>
      <c r="F3" s="303"/>
      <c r="G3" s="303"/>
      <c r="H3" s="303"/>
      <c r="I3" s="71"/>
      <c r="J3" s="289" t="s">
        <v>5</v>
      </c>
      <c r="K3" s="290"/>
      <c r="L3" s="289" t="s">
        <v>6</v>
      </c>
      <c r="M3" s="290"/>
      <c r="N3" s="289" t="s">
        <v>7</v>
      </c>
      <c r="O3" s="290"/>
      <c r="P3" s="289" t="s">
        <v>8</v>
      </c>
      <c r="Q3" s="290"/>
      <c r="R3" s="306" t="s">
        <v>141</v>
      </c>
      <c r="S3" s="282" t="s">
        <v>338</v>
      </c>
      <c r="T3" s="306" t="s">
        <v>42</v>
      </c>
      <c r="U3" s="72" t="s">
        <v>9</v>
      </c>
    </row>
    <row r="4" spans="1:21" ht="12.75" customHeight="1" thickBot="1">
      <c r="A4" s="72" t="s">
        <v>3</v>
      </c>
      <c r="B4" s="72" t="s">
        <v>0</v>
      </c>
      <c r="C4" s="283"/>
      <c r="D4" s="280"/>
      <c r="E4" s="282" t="s">
        <v>342</v>
      </c>
      <c r="F4" s="276" t="s">
        <v>344</v>
      </c>
      <c r="G4" s="282" t="s">
        <v>345</v>
      </c>
      <c r="H4" s="279" t="s">
        <v>340</v>
      </c>
      <c r="I4" s="281" t="s">
        <v>339</v>
      </c>
      <c r="J4" s="123" t="s">
        <v>11</v>
      </c>
      <c r="K4" s="124" t="s">
        <v>12</v>
      </c>
      <c r="L4" s="123" t="s">
        <v>13</v>
      </c>
      <c r="M4" s="124" t="s">
        <v>14</v>
      </c>
      <c r="N4" s="123" t="s">
        <v>15</v>
      </c>
      <c r="O4" s="124" t="s">
        <v>16</v>
      </c>
      <c r="P4" s="123" t="s">
        <v>17</v>
      </c>
      <c r="Q4" s="113" t="s">
        <v>18</v>
      </c>
      <c r="R4" s="281"/>
      <c r="S4" s="283"/>
      <c r="T4" s="281"/>
      <c r="U4" s="72" t="s">
        <v>19</v>
      </c>
    </row>
    <row r="5" spans="1:21" ht="12.75" customHeight="1">
      <c r="A5" s="73"/>
      <c r="B5" s="72" t="s">
        <v>4</v>
      </c>
      <c r="C5" s="283"/>
      <c r="D5" s="280"/>
      <c r="E5" s="283"/>
      <c r="F5" s="277"/>
      <c r="G5" s="283"/>
      <c r="H5" s="280"/>
      <c r="I5" s="281"/>
      <c r="J5" s="120" t="s">
        <v>20</v>
      </c>
      <c r="K5" s="121" t="s">
        <v>20</v>
      </c>
      <c r="L5" s="6" t="s">
        <v>20</v>
      </c>
      <c r="M5" s="121" t="s">
        <v>20</v>
      </c>
      <c r="N5" s="6" t="s">
        <v>20</v>
      </c>
      <c r="O5" s="6" t="s">
        <v>20</v>
      </c>
      <c r="P5" s="121" t="s">
        <v>20</v>
      </c>
      <c r="Q5" s="6" t="s">
        <v>20</v>
      </c>
      <c r="R5" s="278"/>
      <c r="S5" s="283"/>
      <c r="T5" s="281"/>
      <c r="U5" s="72" t="s">
        <v>21</v>
      </c>
    </row>
    <row r="6" spans="1:21" ht="12.75" customHeight="1">
      <c r="A6" s="73"/>
      <c r="B6" s="73"/>
      <c r="C6" s="283"/>
      <c r="D6" s="280"/>
      <c r="E6" s="283"/>
      <c r="F6" s="277"/>
      <c r="G6" s="283"/>
      <c r="H6" s="280"/>
      <c r="I6" s="281"/>
      <c r="J6" s="7" t="s">
        <v>22</v>
      </c>
      <c r="K6" s="8" t="s">
        <v>22</v>
      </c>
      <c r="L6" s="7" t="s">
        <v>22</v>
      </c>
      <c r="M6" s="8" t="s">
        <v>22</v>
      </c>
      <c r="N6" s="7" t="s">
        <v>22</v>
      </c>
      <c r="O6" s="7" t="s">
        <v>22</v>
      </c>
      <c r="P6" s="8" t="s">
        <v>22</v>
      </c>
      <c r="Q6" s="7" t="s">
        <v>22</v>
      </c>
      <c r="R6" s="278"/>
      <c r="S6" s="283"/>
      <c r="T6" s="281"/>
      <c r="U6" s="72"/>
    </row>
    <row r="7" spans="1:21" ht="12.75" customHeight="1">
      <c r="A7" s="73"/>
      <c r="B7" s="73"/>
      <c r="C7" s="283"/>
      <c r="D7" s="280"/>
      <c r="E7" s="283"/>
      <c r="F7" s="277"/>
      <c r="G7" s="283"/>
      <c r="H7" s="280"/>
      <c r="I7" s="281"/>
      <c r="J7" s="7" t="s">
        <v>23</v>
      </c>
      <c r="K7" s="8" t="s">
        <v>23</v>
      </c>
      <c r="L7" s="7" t="s">
        <v>23</v>
      </c>
      <c r="M7" s="8" t="s">
        <v>23</v>
      </c>
      <c r="N7" s="7" t="s">
        <v>23</v>
      </c>
      <c r="O7" s="7" t="s">
        <v>23</v>
      </c>
      <c r="P7" s="8" t="s">
        <v>23</v>
      </c>
      <c r="Q7" s="7" t="s">
        <v>23</v>
      </c>
      <c r="R7" s="278"/>
      <c r="S7" s="283"/>
      <c r="T7" s="281"/>
      <c r="U7" s="72"/>
    </row>
    <row r="8" spans="1:21" ht="12.75" customHeight="1">
      <c r="A8" s="73"/>
      <c r="B8" s="73"/>
      <c r="C8" s="283"/>
      <c r="D8" s="280"/>
      <c r="E8" s="283"/>
      <c r="F8" s="277"/>
      <c r="G8" s="283"/>
      <c r="H8" s="280"/>
      <c r="I8" s="281"/>
      <c r="J8" s="7" t="s">
        <v>61</v>
      </c>
      <c r="K8" s="7" t="s">
        <v>61</v>
      </c>
      <c r="L8" s="7" t="s">
        <v>61</v>
      </c>
      <c r="M8" s="7" t="s">
        <v>61</v>
      </c>
      <c r="N8" s="7" t="s">
        <v>61</v>
      </c>
      <c r="O8" s="7" t="s">
        <v>61</v>
      </c>
      <c r="P8" s="7" t="s">
        <v>61</v>
      </c>
      <c r="Q8" s="7" t="s">
        <v>61</v>
      </c>
      <c r="R8" s="278"/>
      <c r="S8" s="283"/>
      <c r="T8" s="281"/>
      <c r="U8" s="72"/>
    </row>
    <row r="9" spans="1:21" ht="12.75" customHeight="1" thickBot="1">
      <c r="A9" s="108"/>
      <c r="B9" s="73"/>
      <c r="C9" s="292"/>
      <c r="D9" s="307"/>
      <c r="E9" s="283"/>
      <c r="F9" s="278"/>
      <c r="G9" s="283"/>
      <c r="H9" s="280"/>
      <c r="I9" s="281"/>
      <c r="J9" s="122" t="s">
        <v>10</v>
      </c>
      <c r="K9" s="122" t="s">
        <v>10</v>
      </c>
      <c r="L9" s="122" t="s">
        <v>10</v>
      </c>
      <c r="M9" s="122" t="s">
        <v>10</v>
      </c>
      <c r="N9" s="122" t="s">
        <v>10</v>
      </c>
      <c r="O9" s="122" t="s">
        <v>10</v>
      </c>
      <c r="P9" s="122" t="s">
        <v>10</v>
      </c>
      <c r="Q9" s="122" t="s">
        <v>10</v>
      </c>
      <c r="R9" s="278"/>
      <c r="S9" s="283"/>
      <c r="T9" s="281"/>
      <c r="U9" s="102"/>
    </row>
    <row r="10" spans="1:21" ht="12.75" customHeight="1" thickBot="1">
      <c r="A10" s="110">
        <v>1</v>
      </c>
      <c r="B10" s="80">
        <v>2</v>
      </c>
      <c r="C10" s="80">
        <v>3</v>
      </c>
      <c r="D10" s="98">
        <v>4</v>
      </c>
      <c r="E10" s="80">
        <v>5</v>
      </c>
      <c r="F10" s="98">
        <v>6</v>
      </c>
      <c r="G10" s="80">
        <v>7</v>
      </c>
      <c r="H10" s="98">
        <v>8</v>
      </c>
      <c r="I10" s="80">
        <v>9</v>
      </c>
      <c r="J10" s="80">
        <v>10</v>
      </c>
      <c r="K10" s="98">
        <v>11</v>
      </c>
      <c r="L10" s="80">
        <v>12</v>
      </c>
      <c r="M10" s="98">
        <v>13</v>
      </c>
      <c r="N10" s="80">
        <v>14</v>
      </c>
      <c r="O10" s="98">
        <v>15</v>
      </c>
      <c r="P10" s="80">
        <v>16</v>
      </c>
      <c r="Q10" s="109">
        <v>17</v>
      </c>
      <c r="R10" s="91">
        <v>18</v>
      </c>
      <c r="S10" s="119">
        <v>19</v>
      </c>
      <c r="T10" s="119">
        <v>20</v>
      </c>
      <c r="U10" s="102">
        <v>21</v>
      </c>
    </row>
    <row r="11" spans="1:21" ht="12.75" customHeight="1" thickBot="1">
      <c r="A11" s="255" t="s">
        <v>24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305"/>
    </row>
    <row r="12" spans="1:21" ht="12.75" customHeight="1" thickBot="1">
      <c r="A12" s="255" t="s">
        <v>25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305"/>
    </row>
    <row r="13" spans="1:21" ht="12.75" customHeight="1">
      <c r="A13" s="227"/>
      <c r="B13" s="12"/>
      <c r="C13" s="14"/>
      <c r="D13" s="14"/>
      <c r="E13" s="36"/>
      <c r="F13" s="32"/>
      <c r="G13" s="14"/>
      <c r="H13" s="12"/>
      <c r="I13" s="12"/>
      <c r="J13" s="44"/>
      <c r="K13" s="45">
        <v>40</v>
      </c>
      <c r="L13" s="45"/>
      <c r="M13" s="45"/>
      <c r="N13" s="45"/>
      <c r="O13" s="45"/>
      <c r="P13" s="45"/>
      <c r="Q13" s="39"/>
      <c r="R13" s="32"/>
      <c r="S13" s="14"/>
      <c r="T13" s="14"/>
      <c r="U13" s="46"/>
    </row>
    <row r="14" spans="1:21" ht="12.75" customHeight="1">
      <c r="A14" s="228" t="s">
        <v>418</v>
      </c>
      <c r="B14" s="13" t="s">
        <v>26</v>
      </c>
      <c r="C14" s="17">
        <f>D14/36</f>
        <v>6</v>
      </c>
      <c r="D14" s="17">
        <f>SUM(E14:I14)</f>
        <v>216</v>
      </c>
      <c r="E14" s="16">
        <f>SUM(J13:Q13)</f>
        <v>40</v>
      </c>
      <c r="F14" s="17">
        <f>SUM(J14:Q14)</f>
        <v>48</v>
      </c>
      <c r="G14" s="17">
        <f>SUM(J15:Q15)</f>
        <v>28</v>
      </c>
      <c r="H14" s="16">
        <f>SUM(J16:Q16)</f>
        <v>3</v>
      </c>
      <c r="I14" s="13">
        <f>SUM(J17:Q17)</f>
        <v>97</v>
      </c>
      <c r="J14" s="20"/>
      <c r="K14" s="21">
        <v>48</v>
      </c>
      <c r="L14" s="22"/>
      <c r="M14" s="22"/>
      <c r="N14" s="22"/>
      <c r="O14" s="22"/>
      <c r="P14" s="22"/>
      <c r="Q14" s="23"/>
      <c r="R14" s="16"/>
      <c r="S14" s="17"/>
      <c r="T14" s="17" t="s">
        <v>222</v>
      </c>
      <c r="U14" s="84" t="s">
        <v>27</v>
      </c>
    </row>
    <row r="15" spans="1:22" ht="12.75" customHeight="1">
      <c r="A15" s="228"/>
      <c r="B15" s="86" t="s">
        <v>350</v>
      </c>
      <c r="C15" s="17"/>
      <c r="D15" s="17"/>
      <c r="E15" s="15"/>
      <c r="F15" s="16"/>
      <c r="G15" s="18"/>
      <c r="H15" s="19"/>
      <c r="I15" s="19"/>
      <c r="J15" s="20"/>
      <c r="K15" s="21">
        <v>28</v>
      </c>
      <c r="L15" s="22"/>
      <c r="M15" s="22"/>
      <c r="N15" s="22"/>
      <c r="O15" s="22"/>
      <c r="P15" s="22"/>
      <c r="Q15" s="23"/>
      <c r="R15" s="16"/>
      <c r="S15" s="17"/>
      <c r="T15" s="17">
        <v>2</v>
      </c>
      <c r="U15" s="84" t="s">
        <v>28</v>
      </c>
      <c r="V15" s="131" t="s">
        <v>371</v>
      </c>
    </row>
    <row r="16" spans="1:21" ht="12.75" customHeight="1">
      <c r="A16" s="228"/>
      <c r="B16" s="86" t="s">
        <v>351</v>
      </c>
      <c r="C16" s="17"/>
      <c r="D16" s="17"/>
      <c r="E16" s="15"/>
      <c r="F16" s="16"/>
      <c r="G16" s="17"/>
      <c r="H16" s="13"/>
      <c r="I16" s="13"/>
      <c r="J16" s="20"/>
      <c r="K16" s="22">
        <v>3</v>
      </c>
      <c r="L16" s="22"/>
      <c r="M16" s="22"/>
      <c r="N16" s="22"/>
      <c r="O16" s="22"/>
      <c r="P16" s="22"/>
      <c r="Q16" s="23"/>
      <c r="R16" s="16"/>
      <c r="S16" s="17"/>
      <c r="T16" s="17" t="s">
        <v>222</v>
      </c>
      <c r="U16" s="84"/>
    </row>
    <row r="17" spans="1:21" ht="12.75" customHeight="1" thickBot="1">
      <c r="A17" s="229"/>
      <c r="B17" s="87" t="s">
        <v>352</v>
      </c>
      <c r="C17" s="25"/>
      <c r="D17" s="25"/>
      <c r="E17" s="26"/>
      <c r="F17" s="27"/>
      <c r="G17" s="25"/>
      <c r="H17" s="24"/>
      <c r="I17" s="24"/>
      <c r="J17" s="28"/>
      <c r="K17" s="29">
        <v>97</v>
      </c>
      <c r="L17" s="29"/>
      <c r="M17" s="29"/>
      <c r="N17" s="29"/>
      <c r="O17" s="29"/>
      <c r="P17" s="29"/>
      <c r="Q17" s="30"/>
      <c r="R17" s="27"/>
      <c r="S17" s="25"/>
      <c r="T17" s="25"/>
      <c r="U17" s="171"/>
    </row>
    <row r="18" spans="1:21" ht="12.75" customHeight="1">
      <c r="A18" s="230"/>
      <c r="B18" s="32"/>
      <c r="C18" s="14"/>
      <c r="D18" s="14"/>
      <c r="E18" s="32"/>
      <c r="F18" s="14"/>
      <c r="G18" s="14"/>
      <c r="H18" s="32"/>
      <c r="I18" s="12"/>
      <c r="J18" s="33">
        <v>26</v>
      </c>
      <c r="K18" s="34"/>
      <c r="L18" s="34"/>
      <c r="M18" s="34"/>
      <c r="N18" s="34"/>
      <c r="O18" s="34"/>
      <c r="P18" s="34"/>
      <c r="Q18" s="35"/>
      <c r="R18" s="36"/>
      <c r="S18" s="14"/>
      <c r="T18" s="14"/>
      <c r="U18" s="172"/>
    </row>
    <row r="19" spans="1:21" ht="12.75" customHeight="1">
      <c r="A19" s="231" t="s">
        <v>419</v>
      </c>
      <c r="B19" s="16" t="s">
        <v>29</v>
      </c>
      <c r="C19" s="17">
        <f>D19/36</f>
        <v>4</v>
      </c>
      <c r="D19" s="17">
        <f>SUM(E19:I19)</f>
        <v>144</v>
      </c>
      <c r="E19" s="16">
        <f>SUM(J18:Q18)</f>
        <v>26</v>
      </c>
      <c r="F19" s="17">
        <f>SUM(J19:Q19)</f>
        <v>28</v>
      </c>
      <c r="G19" s="17">
        <f>SUM(J20:Q20)</f>
        <v>20</v>
      </c>
      <c r="H19" s="16">
        <f>SUM(J21:Q21)</f>
        <v>3</v>
      </c>
      <c r="I19" s="13">
        <f>SUM(J22:Q22)</f>
        <v>67</v>
      </c>
      <c r="J19" s="20">
        <v>28</v>
      </c>
      <c r="K19" s="22"/>
      <c r="L19" s="22"/>
      <c r="M19" s="22"/>
      <c r="N19" s="22"/>
      <c r="O19" s="22"/>
      <c r="P19" s="22"/>
      <c r="Q19" s="38"/>
      <c r="R19" s="15"/>
      <c r="S19" s="17"/>
      <c r="T19" s="17" t="s">
        <v>222</v>
      </c>
      <c r="U19" s="50" t="s">
        <v>27</v>
      </c>
    </row>
    <row r="20" spans="1:22" ht="12.75" customHeight="1">
      <c r="A20" s="231"/>
      <c r="B20" s="243" t="s">
        <v>353</v>
      </c>
      <c r="C20" s="17"/>
      <c r="D20" s="17"/>
      <c r="E20" s="16"/>
      <c r="F20" s="17"/>
      <c r="G20" s="17"/>
      <c r="H20" s="16"/>
      <c r="I20" s="13"/>
      <c r="J20" s="20">
        <v>20</v>
      </c>
      <c r="K20" s="22"/>
      <c r="L20" s="22"/>
      <c r="M20" s="22"/>
      <c r="N20" s="22"/>
      <c r="O20" s="22"/>
      <c r="P20" s="22"/>
      <c r="Q20" s="38"/>
      <c r="R20" s="15"/>
      <c r="S20" s="17"/>
      <c r="T20" s="17">
        <v>1</v>
      </c>
      <c r="U20" s="50" t="s">
        <v>28</v>
      </c>
      <c r="V20" s="131" t="s">
        <v>371</v>
      </c>
    </row>
    <row r="21" spans="1:21" ht="12.75" customHeight="1">
      <c r="A21" s="231"/>
      <c r="B21" s="42" t="s">
        <v>354</v>
      </c>
      <c r="C21" s="17"/>
      <c r="D21" s="17"/>
      <c r="E21" s="16"/>
      <c r="F21" s="17"/>
      <c r="G21" s="17"/>
      <c r="H21" s="16"/>
      <c r="I21" s="13"/>
      <c r="J21" s="20">
        <v>3</v>
      </c>
      <c r="K21" s="22"/>
      <c r="L21" s="22"/>
      <c r="M21" s="22"/>
      <c r="N21" s="22"/>
      <c r="O21" s="22"/>
      <c r="P21" s="22"/>
      <c r="Q21" s="38"/>
      <c r="R21" s="15"/>
      <c r="S21" s="17"/>
      <c r="T21" s="17"/>
      <c r="U21" s="50"/>
    </row>
    <row r="22" spans="1:21" ht="12.75" customHeight="1" thickBot="1">
      <c r="A22" s="232"/>
      <c r="B22" s="27"/>
      <c r="C22" s="25"/>
      <c r="D22" s="25"/>
      <c r="E22" s="27"/>
      <c r="F22" s="25"/>
      <c r="G22" s="25"/>
      <c r="H22" s="27"/>
      <c r="I22" s="24"/>
      <c r="J22" s="28">
        <v>67</v>
      </c>
      <c r="K22" s="29"/>
      <c r="L22" s="29"/>
      <c r="M22" s="29"/>
      <c r="N22" s="29"/>
      <c r="O22" s="29"/>
      <c r="P22" s="29"/>
      <c r="Q22" s="26"/>
      <c r="R22" s="26"/>
      <c r="S22" s="25"/>
      <c r="T22" s="25"/>
      <c r="U22" s="173"/>
    </row>
    <row r="23" spans="1:21" ht="12.75" customHeight="1">
      <c r="A23" s="230"/>
      <c r="B23" s="32"/>
      <c r="C23" s="14"/>
      <c r="D23" s="14"/>
      <c r="E23" s="32"/>
      <c r="F23" s="14"/>
      <c r="G23" s="14"/>
      <c r="H23" s="32"/>
      <c r="I23" s="12"/>
      <c r="J23" s="33"/>
      <c r="K23" s="34"/>
      <c r="L23" s="34">
        <v>22</v>
      </c>
      <c r="M23" s="34"/>
      <c r="N23" s="34"/>
      <c r="O23" s="34"/>
      <c r="P23" s="34"/>
      <c r="Q23" s="39"/>
      <c r="R23" s="14"/>
      <c r="S23" s="14"/>
      <c r="T23" s="14"/>
      <c r="U23" s="46" t="s">
        <v>434</v>
      </c>
    </row>
    <row r="24" spans="1:21" ht="12.75" customHeight="1">
      <c r="A24" s="231" t="s">
        <v>420</v>
      </c>
      <c r="B24" s="16" t="s">
        <v>43</v>
      </c>
      <c r="C24" s="17">
        <f>D24/36</f>
        <v>3</v>
      </c>
      <c r="D24" s="17">
        <f>SUM(E24:I24)</f>
        <v>108</v>
      </c>
      <c r="E24" s="16">
        <f>SUM(J23:Q23)</f>
        <v>22</v>
      </c>
      <c r="F24" s="17">
        <f>SUM(J24:Q24)</f>
        <v>20</v>
      </c>
      <c r="G24" s="17">
        <f>SUM(J25:Q25)</f>
        <v>20</v>
      </c>
      <c r="H24" s="16">
        <f>SUM(J26:Q26)</f>
        <v>3</v>
      </c>
      <c r="I24" s="13">
        <f>SUM(J27:Q27)</f>
        <v>43</v>
      </c>
      <c r="J24" s="20"/>
      <c r="K24" s="22"/>
      <c r="L24" s="22">
        <v>20</v>
      </c>
      <c r="M24" s="22"/>
      <c r="N24" s="22"/>
      <c r="O24" s="22"/>
      <c r="P24" s="22"/>
      <c r="Q24" s="38"/>
      <c r="R24" s="17"/>
      <c r="S24" s="17"/>
      <c r="T24" s="17" t="s">
        <v>222</v>
      </c>
      <c r="U24" s="177" t="s">
        <v>433</v>
      </c>
    </row>
    <row r="25" spans="1:22" ht="12.75" customHeight="1">
      <c r="A25" s="231"/>
      <c r="B25" s="16" t="s">
        <v>30</v>
      </c>
      <c r="C25" s="17"/>
      <c r="D25" s="17"/>
      <c r="E25" s="16"/>
      <c r="F25" s="17"/>
      <c r="G25" s="17" t="s">
        <v>222</v>
      </c>
      <c r="H25" s="16"/>
      <c r="I25" s="13"/>
      <c r="J25" s="20"/>
      <c r="K25" s="22"/>
      <c r="L25" s="22">
        <v>20</v>
      </c>
      <c r="M25" s="22"/>
      <c r="N25" s="22"/>
      <c r="O25" s="22"/>
      <c r="P25" s="22"/>
      <c r="Q25" s="38"/>
      <c r="R25" s="17"/>
      <c r="S25" s="17"/>
      <c r="T25" s="17">
        <v>3</v>
      </c>
      <c r="U25" s="84" t="s">
        <v>430</v>
      </c>
      <c r="V25" s="131" t="s">
        <v>371</v>
      </c>
    </row>
    <row r="26" spans="1:21" ht="12.75" customHeight="1">
      <c r="A26" s="231"/>
      <c r="B26" s="16"/>
      <c r="C26" s="17"/>
      <c r="D26" s="17"/>
      <c r="E26" s="16"/>
      <c r="F26" s="17"/>
      <c r="G26" s="17"/>
      <c r="H26" s="16"/>
      <c r="I26" s="13"/>
      <c r="J26" s="47"/>
      <c r="K26" s="48"/>
      <c r="L26" s="48">
        <v>3</v>
      </c>
      <c r="M26" s="48"/>
      <c r="N26" s="48"/>
      <c r="O26" s="48"/>
      <c r="P26" s="48"/>
      <c r="Q26" s="38"/>
      <c r="R26" s="17"/>
      <c r="S26" s="17"/>
      <c r="T26" s="17"/>
      <c r="U26" s="84" t="s">
        <v>431</v>
      </c>
    </row>
    <row r="27" spans="1:21" ht="12.75" customHeight="1" thickBot="1">
      <c r="A27" s="232"/>
      <c r="B27" s="27"/>
      <c r="C27" s="25"/>
      <c r="D27" s="25"/>
      <c r="E27" s="27"/>
      <c r="F27" s="25"/>
      <c r="G27" s="25"/>
      <c r="H27" s="27"/>
      <c r="I27" s="24"/>
      <c r="J27" s="28"/>
      <c r="K27" s="29"/>
      <c r="L27" s="29">
        <v>43</v>
      </c>
      <c r="M27" s="29"/>
      <c r="N27" s="29"/>
      <c r="O27" s="29"/>
      <c r="P27" s="29"/>
      <c r="Q27" s="26"/>
      <c r="R27" s="25"/>
      <c r="S27" s="25"/>
      <c r="T27" s="25"/>
      <c r="U27" s="171" t="s">
        <v>432</v>
      </c>
    </row>
    <row r="28" spans="1:21" ht="12.75" customHeight="1">
      <c r="A28" s="231"/>
      <c r="B28" s="16"/>
      <c r="C28" s="17"/>
      <c r="D28" s="17"/>
      <c r="E28" s="16"/>
      <c r="F28" s="17"/>
      <c r="G28" s="17"/>
      <c r="H28" s="16"/>
      <c r="I28" s="13"/>
      <c r="J28" s="33"/>
      <c r="K28" s="34"/>
      <c r="L28" s="34"/>
      <c r="M28" s="34"/>
      <c r="N28" s="34"/>
      <c r="O28" s="34"/>
      <c r="P28" s="34"/>
      <c r="Q28" s="35"/>
      <c r="R28" s="17"/>
      <c r="S28" s="17"/>
      <c r="T28" s="17"/>
      <c r="U28" s="50"/>
    </row>
    <row r="29" spans="1:21" ht="12.75" customHeight="1">
      <c r="A29" s="231" t="s">
        <v>421</v>
      </c>
      <c r="B29" s="16" t="s">
        <v>31</v>
      </c>
      <c r="C29" s="17">
        <f>D29/36</f>
        <v>6</v>
      </c>
      <c r="D29" s="17">
        <f>SUM(E29:I29)</f>
        <v>216</v>
      </c>
      <c r="E29" s="16">
        <f>SUM(J28:Q28)</f>
        <v>0</v>
      </c>
      <c r="F29" s="17">
        <f>SUM(J29:Q29)</f>
        <v>140</v>
      </c>
      <c r="G29" s="17">
        <f>SUM(J30:Q30)</f>
        <v>0</v>
      </c>
      <c r="H29" s="16">
        <f>SUM(J31:Q31)</f>
        <v>0</v>
      </c>
      <c r="I29" s="13">
        <f>SUM(J32:Q32)</f>
        <v>76</v>
      </c>
      <c r="J29" s="20">
        <v>36</v>
      </c>
      <c r="K29" s="22">
        <v>34</v>
      </c>
      <c r="L29" s="22">
        <v>36</v>
      </c>
      <c r="M29" s="22">
        <v>34</v>
      </c>
      <c r="N29" s="22"/>
      <c r="O29" s="22"/>
      <c r="P29" s="22"/>
      <c r="Q29" s="23"/>
      <c r="R29" s="17"/>
      <c r="S29" s="17">
        <v>1</v>
      </c>
      <c r="T29" s="17"/>
      <c r="U29" s="50" t="s">
        <v>222</v>
      </c>
    </row>
    <row r="30" spans="1:22" ht="12.75" customHeight="1">
      <c r="A30" s="231"/>
      <c r="B30" s="16" t="s">
        <v>33</v>
      </c>
      <c r="C30" s="17"/>
      <c r="D30" s="17"/>
      <c r="E30" s="16"/>
      <c r="F30" s="17"/>
      <c r="G30" s="17"/>
      <c r="H30" s="16"/>
      <c r="I30" s="13"/>
      <c r="J30" s="20"/>
      <c r="K30" s="22"/>
      <c r="L30" s="22"/>
      <c r="M30" s="22"/>
      <c r="N30" s="22"/>
      <c r="O30" s="22"/>
      <c r="P30" s="22"/>
      <c r="Q30" s="23"/>
      <c r="R30" s="17"/>
      <c r="S30" s="17">
        <v>2</v>
      </c>
      <c r="T30" s="17"/>
      <c r="U30" s="50" t="s">
        <v>32</v>
      </c>
      <c r="V30" s="131" t="s">
        <v>371</v>
      </c>
    </row>
    <row r="31" spans="1:21" ht="12.75" customHeight="1">
      <c r="A31" s="231"/>
      <c r="B31" s="16"/>
      <c r="C31" s="17"/>
      <c r="D31" s="17"/>
      <c r="E31" s="16"/>
      <c r="F31" s="17"/>
      <c r="G31" s="17"/>
      <c r="H31" s="16"/>
      <c r="I31" s="13"/>
      <c r="J31" s="20"/>
      <c r="K31" s="22"/>
      <c r="L31" s="22"/>
      <c r="M31" s="22"/>
      <c r="N31" s="22"/>
      <c r="O31" s="22"/>
      <c r="P31" s="22"/>
      <c r="Q31" s="23"/>
      <c r="R31" s="17"/>
      <c r="S31" s="17">
        <v>3</v>
      </c>
      <c r="T31" s="17"/>
      <c r="U31" s="50"/>
    </row>
    <row r="32" spans="1:21" ht="12.75" customHeight="1" thickBot="1">
      <c r="A32" s="231"/>
      <c r="B32" s="16"/>
      <c r="C32" s="17"/>
      <c r="D32" s="17"/>
      <c r="E32" s="16"/>
      <c r="F32" s="17"/>
      <c r="G32" s="17"/>
      <c r="H32" s="16"/>
      <c r="I32" s="13"/>
      <c r="J32" s="55">
        <v>18</v>
      </c>
      <c r="K32" s="54">
        <v>20</v>
      </c>
      <c r="L32" s="54">
        <v>18</v>
      </c>
      <c r="M32" s="54">
        <v>20</v>
      </c>
      <c r="N32" s="54"/>
      <c r="O32" s="54"/>
      <c r="P32" s="54"/>
      <c r="Q32" s="26"/>
      <c r="R32" s="17"/>
      <c r="S32" s="17">
        <v>4</v>
      </c>
      <c r="T32" s="17"/>
      <c r="U32" s="50"/>
    </row>
    <row r="33" spans="1:21" ht="12.75" customHeight="1">
      <c r="A33" s="230"/>
      <c r="B33" s="32"/>
      <c r="C33" s="14"/>
      <c r="D33" s="12"/>
      <c r="E33" s="14"/>
      <c r="F33" s="32"/>
      <c r="G33" s="14"/>
      <c r="H33" s="32"/>
      <c r="I33" s="14"/>
      <c r="J33" s="60">
        <v>8</v>
      </c>
      <c r="L33" s="41"/>
      <c r="M33" s="58"/>
      <c r="N33" s="58"/>
      <c r="O33" s="58"/>
      <c r="P33" s="58"/>
      <c r="Q33" s="59"/>
      <c r="R33" s="14"/>
      <c r="S33" s="14"/>
      <c r="T33" s="14"/>
      <c r="U33" s="46" t="s">
        <v>434</v>
      </c>
    </row>
    <row r="34" spans="1:21" ht="12.75" customHeight="1">
      <c r="A34" s="231" t="s">
        <v>422</v>
      </c>
      <c r="B34" s="16" t="s">
        <v>44</v>
      </c>
      <c r="C34" s="17">
        <f>D34/36</f>
        <v>4</v>
      </c>
      <c r="D34" s="17">
        <f>SUM(E34:I34)</f>
        <v>144</v>
      </c>
      <c r="E34" s="16">
        <f>SUM(J33:Q33)</f>
        <v>8</v>
      </c>
      <c r="F34" s="17">
        <f>SUM(J34:Q34)</f>
        <v>40</v>
      </c>
      <c r="G34" s="17">
        <f>SUM(J35:Q35)</f>
        <v>24</v>
      </c>
      <c r="H34" s="16">
        <f>SUM(J36:Q36)</f>
        <v>3</v>
      </c>
      <c r="I34" s="17">
        <f>SUM(J37:Q37)</f>
        <v>69</v>
      </c>
      <c r="J34" s="61">
        <v>40</v>
      </c>
      <c r="K34" s="66"/>
      <c r="L34" s="22"/>
      <c r="M34" s="22"/>
      <c r="N34" s="22"/>
      <c r="O34" s="22"/>
      <c r="P34" s="22"/>
      <c r="Q34" s="38"/>
      <c r="R34" s="17"/>
      <c r="S34" s="17"/>
      <c r="T34" s="17" t="s">
        <v>222</v>
      </c>
      <c r="U34" s="177" t="s">
        <v>433</v>
      </c>
    </row>
    <row r="35" spans="1:22" ht="12.75" customHeight="1">
      <c r="A35" s="231"/>
      <c r="B35" s="16" t="s">
        <v>205</v>
      </c>
      <c r="C35" s="17"/>
      <c r="D35" s="13"/>
      <c r="E35" s="17"/>
      <c r="F35" s="16"/>
      <c r="G35" s="17"/>
      <c r="H35" s="16"/>
      <c r="I35" s="17"/>
      <c r="J35" s="61">
        <v>24</v>
      </c>
      <c r="K35" s="66"/>
      <c r="L35" s="22"/>
      <c r="M35" s="22"/>
      <c r="N35" s="22"/>
      <c r="O35" s="22"/>
      <c r="P35" s="22"/>
      <c r="Q35" s="38"/>
      <c r="R35" s="17"/>
      <c r="S35" s="17"/>
      <c r="T35" s="17">
        <v>1</v>
      </c>
      <c r="U35" s="84" t="s">
        <v>430</v>
      </c>
      <c r="V35" s="131" t="s">
        <v>371</v>
      </c>
    </row>
    <row r="36" spans="1:21" ht="12.75" customHeight="1">
      <c r="A36" s="231"/>
      <c r="B36" s="16" t="s">
        <v>264</v>
      </c>
      <c r="C36" s="17"/>
      <c r="D36" s="13"/>
      <c r="E36" s="17"/>
      <c r="F36" s="16"/>
      <c r="G36" s="17"/>
      <c r="H36" s="16"/>
      <c r="I36" s="17"/>
      <c r="J36" s="62">
        <v>3</v>
      </c>
      <c r="K36" s="66"/>
      <c r="L36" s="22"/>
      <c r="M36" s="48"/>
      <c r="N36" s="48"/>
      <c r="O36" s="48"/>
      <c r="P36" s="48"/>
      <c r="Q36" s="38"/>
      <c r="R36" s="17"/>
      <c r="S36" s="17"/>
      <c r="T36" s="17"/>
      <c r="U36" s="84" t="s">
        <v>431</v>
      </c>
    </row>
    <row r="37" spans="1:21" ht="12.75" customHeight="1" thickBot="1">
      <c r="A37" s="232"/>
      <c r="B37" s="25" t="s">
        <v>212</v>
      </c>
      <c r="C37" s="25"/>
      <c r="D37" s="24"/>
      <c r="E37" s="25"/>
      <c r="F37" s="27"/>
      <c r="G37" s="25"/>
      <c r="H37" s="27"/>
      <c r="I37" s="25"/>
      <c r="J37" s="63">
        <v>69</v>
      </c>
      <c r="L37" s="54"/>
      <c r="M37" s="29"/>
      <c r="N37" s="29"/>
      <c r="O37" s="29"/>
      <c r="P37" s="29"/>
      <c r="Q37" s="26"/>
      <c r="R37" s="25"/>
      <c r="S37" s="25"/>
      <c r="T37" s="25"/>
      <c r="U37" s="171" t="s">
        <v>432</v>
      </c>
    </row>
    <row r="38" spans="1:21" ht="12.75" customHeight="1">
      <c r="A38" s="227"/>
      <c r="B38" s="14"/>
      <c r="C38" s="36"/>
      <c r="D38" s="14"/>
      <c r="E38" s="32"/>
      <c r="F38" s="14"/>
      <c r="G38" s="14"/>
      <c r="H38" s="32"/>
      <c r="I38" s="12"/>
      <c r="J38" s="33"/>
      <c r="K38" s="34"/>
      <c r="L38" s="34"/>
      <c r="M38" s="34"/>
      <c r="N38" s="34"/>
      <c r="O38" s="34"/>
      <c r="P38" s="34"/>
      <c r="Q38" s="39"/>
      <c r="R38" s="14"/>
      <c r="S38" s="14"/>
      <c r="T38" s="14"/>
      <c r="U38" s="172"/>
    </row>
    <row r="39" spans="1:21" ht="12.75" customHeight="1">
      <c r="A39" s="228" t="s">
        <v>423</v>
      </c>
      <c r="B39" s="17" t="s">
        <v>34</v>
      </c>
      <c r="C39" s="17">
        <f>D39/36</f>
        <v>10</v>
      </c>
      <c r="D39" s="17">
        <f>SUM(E39:I39)</f>
        <v>360</v>
      </c>
      <c r="E39" s="16">
        <f>SUM(J38:Q38)</f>
        <v>0</v>
      </c>
      <c r="F39" s="17">
        <f>SUM(J39:Q39)</f>
        <v>150</v>
      </c>
      <c r="G39" s="17">
        <f>SUM(J40:Q40)</f>
        <v>52</v>
      </c>
      <c r="H39" s="16">
        <f>SUM(J41:Q41)</f>
        <v>3</v>
      </c>
      <c r="I39" s="13">
        <f>SUM(J42:Q42)</f>
        <v>155</v>
      </c>
      <c r="J39" s="20">
        <v>40</v>
      </c>
      <c r="K39" s="22">
        <v>40</v>
      </c>
      <c r="L39" s="22">
        <v>36</v>
      </c>
      <c r="M39" s="22">
        <v>34</v>
      </c>
      <c r="N39" s="22"/>
      <c r="O39" s="22"/>
      <c r="P39" s="22"/>
      <c r="Q39" s="38"/>
      <c r="R39" s="17"/>
      <c r="S39" s="17">
        <v>1</v>
      </c>
      <c r="T39" s="17" t="s">
        <v>222</v>
      </c>
      <c r="U39" s="50" t="s">
        <v>109</v>
      </c>
    </row>
    <row r="40" spans="1:22" ht="12.75" customHeight="1">
      <c r="A40" s="228"/>
      <c r="B40" s="3"/>
      <c r="C40" s="15"/>
      <c r="D40" s="17"/>
      <c r="E40" s="16"/>
      <c r="F40" s="17"/>
      <c r="G40" s="17"/>
      <c r="H40" s="16"/>
      <c r="I40" s="13"/>
      <c r="J40" s="20">
        <v>16</v>
      </c>
      <c r="K40" s="22">
        <v>16</v>
      </c>
      <c r="L40" s="22">
        <v>10</v>
      </c>
      <c r="M40" s="22">
        <v>10</v>
      </c>
      <c r="N40" s="22"/>
      <c r="O40" s="22"/>
      <c r="P40" s="22"/>
      <c r="Q40" s="38"/>
      <c r="R40" s="17"/>
      <c r="S40" s="17">
        <v>2</v>
      </c>
      <c r="T40" s="17">
        <v>4</v>
      </c>
      <c r="U40" s="50" t="s">
        <v>108</v>
      </c>
      <c r="V40" s="131" t="s">
        <v>371</v>
      </c>
    </row>
    <row r="41" spans="1:21" ht="12.75" customHeight="1">
      <c r="A41" s="228"/>
      <c r="B41" s="3"/>
      <c r="C41" s="15"/>
      <c r="D41" s="17"/>
      <c r="E41" s="16"/>
      <c r="F41" s="17"/>
      <c r="G41" s="17"/>
      <c r="H41" s="16"/>
      <c r="I41" s="13"/>
      <c r="J41" s="20"/>
      <c r="K41" s="22"/>
      <c r="L41" s="22"/>
      <c r="M41" s="22">
        <v>3</v>
      </c>
      <c r="N41" s="22"/>
      <c r="O41" s="22"/>
      <c r="P41" s="22"/>
      <c r="Q41" s="38"/>
      <c r="R41" s="17"/>
      <c r="S41" s="17">
        <v>3</v>
      </c>
      <c r="T41" s="17"/>
      <c r="U41" s="50"/>
    </row>
    <row r="42" spans="1:21" ht="12.75" customHeight="1" thickBot="1">
      <c r="A42" s="228"/>
      <c r="B42" s="25"/>
      <c r="C42" s="15"/>
      <c r="D42" s="17"/>
      <c r="E42" s="16"/>
      <c r="F42" s="17"/>
      <c r="G42" s="17"/>
      <c r="H42" s="16"/>
      <c r="I42" s="13"/>
      <c r="J42" s="28">
        <v>34</v>
      </c>
      <c r="K42" s="29">
        <v>34</v>
      </c>
      <c r="L42" s="29">
        <v>44</v>
      </c>
      <c r="M42" s="29">
        <v>43</v>
      </c>
      <c r="N42" s="29"/>
      <c r="O42" s="29"/>
      <c r="P42" s="29"/>
      <c r="Q42" s="52"/>
      <c r="R42" s="17"/>
      <c r="S42" s="17"/>
      <c r="T42" s="17"/>
      <c r="U42" s="50"/>
    </row>
    <row r="43" spans="1:21" ht="12.75" customHeight="1">
      <c r="A43" s="230"/>
      <c r="B43" s="32"/>
      <c r="C43" s="14"/>
      <c r="D43" s="14"/>
      <c r="E43" s="32"/>
      <c r="F43" s="14"/>
      <c r="G43" s="14"/>
      <c r="H43" s="32"/>
      <c r="I43" s="12"/>
      <c r="J43" s="43"/>
      <c r="K43" s="58"/>
      <c r="L43" s="58"/>
      <c r="M43" s="58">
        <v>22</v>
      </c>
      <c r="N43" s="58"/>
      <c r="O43" s="58"/>
      <c r="P43" s="58"/>
      <c r="Q43" s="68"/>
      <c r="R43" s="36"/>
      <c r="S43" s="14"/>
      <c r="T43" s="14"/>
      <c r="U43" s="172"/>
    </row>
    <row r="44" spans="1:21" ht="12.75" customHeight="1">
      <c r="A44" s="231" t="s">
        <v>424</v>
      </c>
      <c r="B44" s="16" t="s">
        <v>35</v>
      </c>
      <c r="C44" s="17">
        <f>D44/36</f>
        <v>3</v>
      </c>
      <c r="D44" s="17">
        <f>SUM(E44:I44)</f>
        <v>108</v>
      </c>
      <c r="E44" s="16">
        <f>SUM(J43:Q43)</f>
        <v>22</v>
      </c>
      <c r="F44" s="17">
        <f>SUM(J44:Q44)</f>
        <v>26</v>
      </c>
      <c r="G44" s="17">
        <f>SUM(J45:Q45)</f>
        <v>16</v>
      </c>
      <c r="H44" s="16">
        <f>SUM(J46:Q46)</f>
        <v>3</v>
      </c>
      <c r="I44" s="13">
        <f>SUM(J47:Q47)</f>
        <v>41</v>
      </c>
      <c r="J44" s="20"/>
      <c r="K44" s="21"/>
      <c r="L44" s="22"/>
      <c r="M44" s="22">
        <v>26</v>
      </c>
      <c r="N44" s="22"/>
      <c r="O44" s="22"/>
      <c r="P44" s="22"/>
      <c r="Q44" s="23"/>
      <c r="R44" s="15"/>
      <c r="S44" s="17"/>
      <c r="T44" s="17" t="s">
        <v>222</v>
      </c>
      <c r="U44" s="174" t="s">
        <v>222</v>
      </c>
    </row>
    <row r="45" spans="1:22" ht="12.75" customHeight="1">
      <c r="A45" s="231"/>
      <c r="B45" s="244"/>
      <c r="C45" s="18"/>
      <c r="D45" s="17"/>
      <c r="E45" s="16"/>
      <c r="F45" s="17"/>
      <c r="G45" s="17"/>
      <c r="H45" s="16"/>
      <c r="I45" s="13"/>
      <c r="J45" s="20"/>
      <c r="K45" s="22"/>
      <c r="L45" s="22"/>
      <c r="M45" s="22">
        <v>16</v>
      </c>
      <c r="N45" s="22"/>
      <c r="O45" s="22"/>
      <c r="P45" s="22"/>
      <c r="Q45" s="23"/>
      <c r="R45" s="15"/>
      <c r="S45" s="17"/>
      <c r="T45" s="17">
        <v>4</v>
      </c>
      <c r="U45" s="174" t="s">
        <v>36</v>
      </c>
      <c r="V45" s="131" t="s">
        <v>371</v>
      </c>
    </row>
    <row r="46" spans="1:21" ht="12.75" customHeight="1">
      <c r="A46" s="231"/>
      <c r="B46" s="244"/>
      <c r="C46" s="18"/>
      <c r="D46" s="17"/>
      <c r="E46" s="16"/>
      <c r="F46" s="17"/>
      <c r="G46" s="17"/>
      <c r="H46" s="16"/>
      <c r="I46" s="13"/>
      <c r="J46" s="47"/>
      <c r="K46" s="48"/>
      <c r="L46" s="48"/>
      <c r="M46" s="48">
        <v>3</v>
      </c>
      <c r="N46" s="48"/>
      <c r="O46" s="48"/>
      <c r="P46" s="48"/>
      <c r="Q46" s="49"/>
      <c r="R46" s="15"/>
      <c r="S46" s="17"/>
      <c r="T46" s="17"/>
      <c r="U46" s="50"/>
    </row>
    <row r="47" spans="1:21" ht="12.75" customHeight="1" thickBot="1">
      <c r="A47" s="232"/>
      <c r="B47" s="27"/>
      <c r="C47" s="25"/>
      <c r="D47" s="25"/>
      <c r="E47" s="27"/>
      <c r="F47" s="25"/>
      <c r="G47" s="25"/>
      <c r="H47" s="27"/>
      <c r="I47" s="24"/>
      <c r="J47" s="28"/>
      <c r="K47" s="29"/>
      <c r="L47" s="29"/>
      <c r="M47" s="29">
        <v>41</v>
      </c>
      <c r="N47" s="29"/>
      <c r="O47" s="29"/>
      <c r="P47" s="29"/>
      <c r="Q47" s="30"/>
      <c r="R47" s="26"/>
      <c r="S47" s="25"/>
      <c r="T47" s="25"/>
      <c r="U47" s="173"/>
    </row>
    <row r="48" spans="1:21" ht="12.75" customHeight="1">
      <c r="A48" s="230"/>
      <c r="B48" s="32"/>
      <c r="C48" s="14"/>
      <c r="D48" s="14"/>
      <c r="E48" s="32"/>
      <c r="F48" s="14"/>
      <c r="G48" s="14"/>
      <c r="H48" s="32"/>
      <c r="I48" s="12"/>
      <c r="J48" s="33">
        <v>20</v>
      </c>
      <c r="K48" s="34"/>
      <c r="L48" s="34"/>
      <c r="M48" s="34"/>
      <c r="N48" s="34"/>
      <c r="O48" s="34"/>
      <c r="P48" s="34"/>
      <c r="Q48" s="35"/>
      <c r="R48" s="36"/>
      <c r="S48" s="14"/>
      <c r="T48" s="14"/>
      <c r="U48" s="172"/>
    </row>
    <row r="49" spans="1:22" ht="12.75" customHeight="1">
      <c r="A49" s="231" t="s">
        <v>425</v>
      </c>
      <c r="B49" s="244" t="s">
        <v>37</v>
      </c>
      <c r="C49" s="17">
        <f>D49/36</f>
        <v>3</v>
      </c>
      <c r="D49" s="17">
        <f>SUM(E49:I49)</f>
        <v>108</v>
      </c>
      <c r="E49" s="16">
        <f>SUM(J48:Q48)</f>
        <v>20</v>
      </c>
      <c r="F49" s="17">
        <f>SUM(J49:Q49)</f>
        <v>20</v>
      </c>
      <c r="G49" s="17">
        <f>SUM(J50:Q50)</f>
        <v>16</v>
      </c>
      <c r="H49" s="16">
        <f>SUM(J51:Q51)</f>
        <v>3</v>
      </c>
      <c r="I49" s="13">
        <f>SUM(J52:Q52)</f>
        <v>49</v>
      </c>
      <c r="J49" s="20">
        <v>20</v>
      </c>
      <c r="K49" s="22"/>
      <c r="L49" s="22"/>
      <c r="M49" s="22"/>
      <c r="N49" s="22"/>
      <c r="O49" s="22"/>
      <c r="P49" s="22"/>
      <c r="Q49" s="38"/>
      <c r="R49" s="15"/>
      <c r="S49" s="17"/>
      <c r="T49" s="17" t="s">
        <v>222</v>
      </c>
      <c r="U49" s="50" t="s">
        <v>222</v>
      </c>
      <c r="V49" s="131" t="s">
        <v>371</v>
      </c>
    </row>
    <row r="50" spans="1:21" ht="12.75" customHeight="1">
      <c r="A50" s="231"/>
      <c r="B50" s="244"/>
      <c r="C50" s="18"/>
      <c r="D50" s="17"/>
      <c r="E50" s="16"/>
      <c r="F50" s="17"/>
      <c r="G50" s="17"/>
      <c r="H50" s="16"/>
      <c r="I50" s="13"/>
      <c r="J50" s="20">
        <v>16</v>
      </c>
      <c r="K50" s="22"/>
      <c r="L50" s="22"/>
      <c r="M50" s="22"/>
      <c r="N50" s="22"/>
      <c r="O50" s="22"/>
      <c r="P50" s="22"/>
      <c r="Q50" s="38"/>
      <c r="R50" s="15"/>
      <c r="S50" s="17"/>
      <c r="T50" s="17">
        <v>1</v>
      </c>
      <c r="U50" s="50" t="s">
        <v>38</v>
      </c>
    </row>
    <row r="51" spans="1:21" ht="12.75" customHeight="1">
      <c r="A51" s="231"/>
      <c r="B51" s="244"/>
      <c r="C51" s="18"/>
      <c r="D51" s="17"/>
      <c r="E51" s="16"/>
      <c r="F51" s="17"/>
      <c r="G51" s="17"/>
      <c r="H51" s="16"/>
      <c r="I51" s="13"/>
      <c r="J51" s="47">
        <v>3</v>
      </c>
      <c r="K51" s="48"/>
      <c r="L51" s="48"/>
      <c r="M51" s="48"/>
      <c r="N51" s="48"/>
      <c r="O51" s="48"/>
      <c r="P51" s="48"/>
      <c r="Q51" s="38"/>
      <c r="R51" s="15"/>
      <c r="S51" s="17"/>
      <c r="T51" s="17"/>
      <c r="U51" s="50"/>
    </row>
    <row r="52" spans="1:21" ht="12.75" customHeight="1" thickBot="1">
      <c r="A52" s="232"/>
      <c r="B52" s="27"/>
      <c r="C52" s="25"/>
      <c r="D52" s="25"/>
      <c r="E52" s="27"/>
      <c r="F52" s="25"/>
      <c r="G52" s="25"/>
      <c r="H52" s="27"/>
      <c r="I52" s="24"/>
      <c r="J52" s="28">
        <v>49</v>
      </c>
      <c r="K52" s="29"/>
      <c r="L52" s="29"/>
      <c r="M52" s="29"/>
      <c r="N52" s="29"/>
      <c r="O52" s="29"/>
      <c r="P52" s="29"/>
      <c r="Q52" s="26"/>
      <c r="R52" s="26"/>
      <c r="S52" s="25"/>
      <c r="T52" s="25"/>
      <c r="U52" s="173"/>
    </row>
    <row r="53" spans="1:21" ht="12.75" customHeight="1">
      <c r="A53" s="230"/>
      <c r="B53" s="32"/>
      <c r="C53" s="14"/>
      <c r="D53" s="14"/>
      <c r="E53" s="32"/>
      <c r="F53" s="14"/>
      <c r="G53" s="14"/>
      <c r="H53" s="32"/>
      <c r="I53" s="14"/>
      <c r="J53" s="82"/>
      <c r="K53" s="34">
        <v>24</v>
      </c>
      <c r="L53" s="34"/>
      <c r="M53" s="34"/>
      <c r="N53" s="34"/>
      <c r="O53" s="34"/>
      <c r="P53" s="34"/>
      <c r="Q53" s="39"/>
      <c r="R53" s="14"/>
      <c r="S53" s="14"/>
      <c r="T53" s="14"/>
      <c r="U53" s="172"/>
    </row>
    <row r="54" spans="1:21" ht="12.75" customHeight="1">
      <c r="A54" s="231" t="s">
        <v>426</v>
      </c>
      <c r="B54" s="244" t="s">
        <v>355</v>
      </c>
      <c r="C54" s="17">
        <f>D54/36</f>
        <v>4</v>
      </c>
      <c r="D54" s="17">
        <f>SUM(E54:I54)</f>
        <v>144</v>
      </c>
      <c r="E54" s="16">
        <f>SUM(J53:Q53)</f>
        <v>24</v>
      </c>
      <c r="F54" s="17">
        <f>SUM(J54:Q54)</f>
        <v>20</v>
      </c>
      <c r="G54" s="17">
        <f>SUM(J55:Q55)</f>
        <v>20</v>
      </c>
      <c r="H54" s="16">
        <f>SUM(J56:Q56)</f>
        <v>3</v>
      </c>
      <c r="I54" s="17">
        <f>SUM(J57:Q57)</f>
        <v>77</v>
      </c>
      <c r="J54" s="61"/>
      <c r="K54" s="22">
        <v>20</v>
      </c>
      <c r="L54" s="22"/>
      <c r="M54" s="22"/>
      <c r="N54" s="22"/>
      <c r="O54" s="22"/>
      <c r="P54" s="22"/>
      <c r="Q54" s="38"/>
      <c r="R54" s="17"/>
      <c r="S54" s="17"/>
      <c r="T54" s="17" t="s">
        <v>222</v>
      </c>
      <c r="U54" s="50" t="s">
        <v>106</v>
      </c>
    </row>
    <row r="55" spans="1:22" ht="12.75" customHeight="1">
      <c r="A55" s="231"/>
      <c r="B55" s="244"/>
      <c r="C55" s="18"/>
      <c r="D55" s="17"/>
      <c r="E55" s="16"/>
      <c r="F55" s="17"/>
      <c r="G55" s="17"/>
      <c r="H55" s="16"/>
      <c r="I55" s="17"/>
      <c r="J55" s="61"/>
      <c r="K55" s="22">
        <v>20</v>
      </c>
      <c r="L55" s="22"/>
      <c r="M55" s="22"/>
      <c r="N55" s="22"/>
      <c r="O55" s="22"/>
      <c r="P55" s="22"/>
      <c r="Q55" s="38"/>
      <c r="R55" s="17"/>
      <c r="S55" s="17"/>
      <c r="T55" s="17">
        <v>2</v>
      </c>
      <c r="U55" s="50" t="s">
        <v>107</v>
      </c>
      <c r="V55" s="131" t="s">
        <v>371</v>
      </c>
    </row>
    <row r="56" spans="1:21" ht="12.75" customHeight="1">
      <c r="A56" s="231"/>
      <c r="B56" s="244"/>
      <c r="C56" s="18"/>
      <c r="D56" s="17"/>
      <c r="E56" s="16"/>
      <c r="F56" s="17"/>
      <c r="G56" s="17"/>
      <c r="H56" s="16"/>
      <c r="I56" s="17"/>
      <c r="J56" s="62"/>
      <c r="K56" s="48">
        <v>3</v>
      </c>
      <c r="L56" s="48"/>
      <c r="M56" s="48"/>
      <c r="N56" s="48"/>
      <c r="O56" s="48"/>
      <c r="P56" s="48"/>
      <c r="Q56" s="38"/>
      <c r="R56" s="17"/>
      <c r="S56" s="17"/>
      <c r="T56" s="17"/>
      <c r="U56" s="50"/>
    </row>
    <row r="57" spans="1:21" ht="12.75" customHeight="1" thickBot="1">
      <c r="A57" s="232"/>
      <c r="B57" s="27"/>
      <c r="C57" s="25"/>
      <c r="D57" s="25"/>
      <c r="E57" s="27"/>
      <c r="F57" s="25"/>
      <c r="G57" s="25"/>
      <c r="H57" s="27"/>
      <c r="I57" s="25"/>
      <c r="J57" s="63"/>
      <c r="K57" s="29">
        <v>77</v>
      </c>
      <c r="L57" s="29"/>
      <c r="M57" s="29"/>
      <c r="N57" s="29"/>
      <c r="O57" s="29"/>
      <c r="P57" s="29"/>
      <c r="Q57" s="26"/>
      <c r="R57" s="25"/>
      <c r="S57" s="25"/>
      <c r="T57" s="25"/>
      <c r="U57" s="173"/>
    </row>
    <row r="58" spans="1:21" ht="12.75" customHeight="1">
      <c r="A58" s="230"/>
      <c r="B58" s="32"/>
      <c r="C58" s="14"/>
      <c r="D58" s="14"/>
      <c r="E58" s="32"/>
      <c r="F58" s="14"/>
      <c r="G58" s="14"/>
      <c r="H58" s="32"/>
      <c r="I58" s="12"/>
      <c r="J58" s="33"/>
      <c r="K58" s="34">
        <v>20</v>
      </c>
      <c r="L58" s="34"/>
      <c r="M58" s="34"/>
      <c r="N58" s="34"/>
      <c r="O58" s="34"/>
      <c r="P58" s="34"/>
      <c r="Q58" s="39"/>
      <c r="R58" s="14"/>
      <c r="S58" s="14"/>
      <c r="T58" s="14"/>
      <c r="U58" s="172"/>
    </row>
    <row r="59" spans="1:21" ht="12.75" customHeight="1">
      <c r="A59" s="231" t="s">
        <v>427</v>
      </c>
      <c r="B59" s="244" t="s">
        <v>39</v>
      </c>
      <c r="C59" s="17">
        <f>D59/36</f>
        <v>3</v>
      </c>
      <c r="D59" s="17">
        <f>SUM(E59:I59)</f>
        <v>108</v>
      </c>
      <c r="E59" s="16">
        <f>SUM(J58:Q58)</f>
        <v>20</v>
      </c>
      <c r="F59" s="17">
        <f>SUM(J59:Q59)</f>
        <v>20</v>
      </c>
      <c r="G59" s="17">
        <f>SUM(J60:Q60)</f>
        <v>16</v>
      </c>
      <c r="H59" s="16">
        <f>SUM(J61:Q61)</f>
        <v>3</v>
      </c>
      <c r="I59" s="13">
        <f>SUM(J62:Q62)</f>
        <v>49</v>
      </c>
      <c r="J59" s="20"/>
      <c r="K59" s="22">
        <v>20</v>
      </c>
      <c r="L59" s="22"/>
      <c r="M59" s="22"/>
      <c r="N59" s="22"/>
      <c r="O59" s="22"/>
      <c r="P59" s="22"/>
      <c r="Q59" s="38"/>
      <c r="R59" s="17"/>
      <c r="S59" s="17"/>
      <c r="T59" s="17" t="s">
        <v>222</v>
      </c>
      <c r="U59" s="50" t="s">
        <v>222</v>
      </c>
    </row>
    <row r="60" spans="1:22" ht="12.75" customHeight="1">
      <c r="A60" s="231"/>
      <c r="B60" s="16"/>
      <c r="C60" s="17"/>
      <c r="D60" s="17"/>
      <c r="E60" s="16"/>
      <c r="F60" s="17"/>
      <c r="G60" s="17"/>
      <c r="H60" s="16"/>
      <c r="I60" s="13"/>
      <c r="J60" s="20"/>
      <c r="K60" s="22">
        <v>16</v>
      </c>
      <c r="L60" s="22"/>
      <c r="M60" s="22"/>
      <c r="N60" s="22"/>
      <c r="O60" s="22"/>
      <c r="P60" s="22"/>
      <c r="Q60" s="38"/>
      <c r="R60" s="17"/>
      <c r="S60" s="17"/>
      <c r="T60" s="17">
        <v>2</v>
      </c>
      <c r="U60" s="50" t="s">
        <v>38</v>
      </c>
      <c r="V60" s="131" t="s">
        <v>371</v>
      </c>
    </row>
    <row r="61" spans="1:21" ht="12.75" customHeight="1">
      <c r="A61" s="231"/>
      <c r="B61" s="16"/>
      <c r="C61" s="17"/>
      <c r="D61" s="17"/>
      <c r="E61" s="16"/>
      <c r="F61" s="17"/>
      <c r="G61" s="17"/>
      <c r="H61" s="16"/>
      <c r="I61" s="13"/>
      <c r="J61" s="47"/>
      <c r="K61" s="48">
        <v>3</v>
      </c>
      <c r="L61" s="48"/>
      <c r="M61" s="48"/>
      <c r="N61" s="48"/>
      <c r="O61" s="48"/>
      <c r="P61" s="48"/>
      <c r="Q61" s="38"/>
      <c r="R61" s="17"/>
      <c r="S61" s="17"/>
      <c r="T61" s="17"/>
      <c r="U61" s="50"/>
    </row>
    <row r="62" spans="1:21" ht="12.75" customHeight="1" thickBot="1">
      <c r="A62" s="232"/>
      <c r="B62" s="27"/>
      <c r="C62" s="25"/>
      <c r="D62" s="25"/>
      <c r="E62" s="27"/>
      <c r="F62" s="25"/>
      <c r="G62" s="25"/>
      <c r="H62" s="27"/>
      <c r="I62" s="24"/>
      <c r="J62" s="28"/>
      <c r="K62" s="29">
        <v>49</v>
      </c>
      <c r="L62" s="29"/>
      <c r="M62" s="29"/>
      <c r="N62" s="29"/>
      <c r="O62" s="29"/>
      <c r="P62" s="29"/>
      <c r="Q62" s="26"/>
      <c r="R62" s="25"/>
      <c r="S62" s="25"/>
      <c r="T62" s="25"/>
      <c r="U62" s="173"/>
    </row>
    <row r="63" spans="1:21" ht="12.75" customHeight="1">
      <c r="A63" s="230"/>
      <c r="B63" s="16" t="s">
        <v>46</v>
      </c>
      <c r="C63" s="14"/>
      <c r="D63" s="14"/>
      <c r="E63" s="32"/>
      <c r="F63" s="14"/>
      <c r="G63" s="14"/>
      <c r="H63" s="32"/>
      <c r="I63" s="12"/>
      <c r="J63" s="33">
        <v>12</v>
      </c>
      <c r="K63" s="34"/>
      <c r="L63" s="34"/>
      <c r="M63" s="34"/>
      <c r="N63" s="34"/>
      <c r="O63" s="34"/>
      <c r="P63" s="34"/>
      <c r="Q63" s="39"/>
      <c r="R63" s="14"/>
      <c r="S63" s="14"/>
      <c r="T63" s="14"/>
      <c r="U63" s="46"/>
    </row>
    <row r="64" spans="1:21" ht="12.75" customHeight="1">
      <c r="A64" s="231" t="s">
        <v>428</v>
      </c>
      <c r="B64" s="16" t="s">
        <v>40</v>
      </c>
      <c r="C64" s="17">
        <f>D64/36</f>
        <v>3</v>
      </c>
      <c r="D64" s="17">
        <f>SUM(E64:I64)</f>
        <v>108</v>
      </c>
      <c r="E64" s="16">
        <f>SUM(J63:Q63)</f>
        <v>12</v>
      </c>
      <c r="F64" s="17">
        <f>SUM(J64:Q64)</f>
        <v>24</v>
      </c>
      <c r="G64" s="17">
        <f>SUM(J65:Q65)</f>
        <v>18</v>
      </c>
      <c r="H64" s="16">
        <f>SUM(J66:Q66)</f>
        <v>0</v>
      </c>
      <c r="I64" s="13">
        <f>SUM(J67:Q67)</f>
        <v>54</v>
      </c>
      <c r="J64" s="20">
        <v>24</v>
      </c>
      <c r="K64" s="22"/>
      <c r="L64" s="22"/>
      <c r="M64" s="22"/>
      <c r="N64" s="22"/>
      <c r="O64" s="22"/>
      <c r="P64" s="22"/>
      <c r="Q64" s="38"/>
      <c r="R64" s="17"/>
      <c r="S64" s="17" t="s">
        <v>222</v>
      </c>
      <c r="T64" s="17"/>
      <c r="U64" s="84" t="s">
        <v>222</v>
      </c>
    </row>
    <row r="65" spans="1:22" ht="12.75" customHeight="1">
      <c r="A65" s="231"/>
      <c r="B65" s="42" t="s">
        <v>356</v>
      </c>
      <c r="C65" s="17"/>
      <c r="D65" s="17"/>
      <c r="E65" s="16">
        <v>4</v>
      </c>
      <c r="F65" s="17">
        <v>8</v>
      </c>
      <c r="G65" s="17">
        <v>6</v>
      </c>
      <c r="H65" s="16"/>
      <c r="I65" s="13">
        <v>18</v>
      </c>
      <c r="J65" s="20">
        <v>18</v>
      </c>
      <c r="K65" s="22"/>
      <c r="L65" s="22"/>
      <c r="M65" s="22"/>
      <c r="N65" s="22"/>
      <c r="O65" s="22"/>
      <c r="P65" s="22"/>
      <c r="Q65" s="38"/>
      <c r="R65" s="17"/>
      <c r="S65" s="17">
        <v>1</v>
      </c>
      <c r="T65" s="17"/>
      <c r="U65" s="84" t="s">
        <v>47</v>
      </c>
      <c r="V65" s="131" t="s">
        <v>371</v>
      </c>
    </row>
    <row r="66" spans="1:21" ht="12.75" customHeight="1">
      <c r="A66" s="231"/>
      <c r="B66" s="42" t="s">
        <v>357</v>
      </c>
      <c r="C66" s="17"/>
      <c r="D66" s="17"/>
      <c r="E66" s="16">
        <v>4</v>
      </c>
      <c r="F66" s="17">
        <v>8</v>
      </c>
      <c r="G66" s="17">
        <v>6</v>
      </c>
      <c r="H66" s="16"/>
      <c r="I66" s="13">
        <v>18</v>
      </c>
      <c r="J66" s="20"/>
      <c r="K66" s="22"/>
      <c r="L66" s="22"/>
      <c r="M66" s="22"/>
      <c r="N66" s="22"/>
      <c r="O66" s="22"/>
      <c r="P66" s="22"/>
      <c r="Q66" s="38"/>
      <c r="R66" s="17"/>
      <c r="S66" s="17"/>
      <c r="T66" s="17"/>
      <c r="U66" s="84"/>
    </row>
    <row r="67" spans="1:21" ht="12.75" customHeight="1" thickBot="1">
      <c r="A67" s="231"/>
      <c r="B67" s="245" t="s">
        <v>358</v>
      </c>
      <c r="C67" s="17"/>
      <c r="D67" s="25"/>
      <c r="E67" s="16">
        <v>4</v>
      </c>
      <c r="F67" s="17">
        <v>8</v>
      </c>
      <c r="G67" s="17">
        <v>6</v>
      </c>
      <c r="H67" s="16"/>
      <c r="I67" s="13">
        <v>18</v>
      </c>
      <c r="J67" s="20">
        <v>54</v>
      </c>
      <c r="K67" s="22"/>
      <c r="L67" s="22"/>
      <c r="M67" s="22"/>
      <c r="N67" s="22"/>
      <c r="O67" s="22"/>
      <c r="P67" s="22"/>
      <c r="Q67" s="38"/>
      <c r="R67" s="17"/>
      <c r="S67" s="17"/>
      <c r="T67" s="17"/>
      <c r="U67" s="171"/>
    </row>
    <row r="68" spans="1:21" ht="12.75" customHeight="1">
      <c r="A68" s="230"/>
      <c r="B68" s="246"/>
      <c r="C68" s="14"/>
      <c r="D68" s="14"/>
      <c r="E68" s="32"/>
      <c r="F68" s="14"/>
      <c r="G68" s="36"/>
      <c r="H68" s="14"/>
      <c r="I68" s="36"/>
      <c r="J68" s="33">
        <v>6</v>
      </c>
      <c r="K68" s="34"/>
      <c r="L68" s="34"/>
      <c r="M68" s="34"/>
      <c r="N68" s="34"/>
      <c r="O68" s="34"/>
      <c r="P68" s="34"/>
      <c r="Q68" s="35"/>
      <c r="R68" s="36"/>
      <c r="S68" s="14"/>
      <c r="T68" s="14"/>
      <c r="U68" s="172"/>
    </row>
    <row r="69" spans="1:21" ht="12.75" customHeight="1">
      <c r="A69" s="231" t="s">
        <v>429</v>
      </c>
      <c r="B69" s="16" t="s">
        <v>48</v>
      </c>
      <c r="C69" s="17">
        <f>D69/36</f>
        <v>1</v>
      </c>
      <c r="D69" s="17">
        <f>SUM(E69:I69)</f>
        <v>36</v>
      </c>
      <c r="E69" s="16">
        <f>SUM(J68:Q68)</f>
        <v>6</v>
      </c>
      <c r="F69" s="17">
        <f>SUM(J69:Q69)</f>
        <v>4</v>
      </c>
      <c r="G69" s="17">
        <f>SUM(J70:Q70)</f>
        <v>6</v>
      </c>
      <c r="H69" s="16">
        <f>SUM(J71:Q71)</f>
        <v>0</v>
      </c>
      <c r="I69" s="13">
        <f>SUM(J72:Q72)</f>
        <v>20</v>
      </c>
      <c r="J69" s="20">
        <v>4</v>
      </c>
      <c r="K69" s="21"/>
      <c r="L69" s="22"/>
      <c r="M69" s="22"/>
      <c r="N69" s="22"/>
      <c r="O69" s="22"/>
      <c r="P69" s="22"/>
      <c r="Q69" s="23"/>
      <c r="R69" s="15"/>
      <c r="S69" s="17" t="s">
        <v>222</v>
      </c>
      <c r="T69" s="17"/>
      <c r="U69" s="50" t="s">
        <v>222</v>
      </c>
    </row>
    <row r="70" spans="1:22" ht="12.75" customHeight="1">
      <c r="A70" s="231"/>
      <c r="B70" s="16" t="s">
        <v>49</v>
      </c>
      <c r="C70" s="17"/>
      <c r="D70" s="17"/>
      <c r="E70" s="16"/>
      <c r="F70" s="17"/>
      <c r="G70" s="15"/>
      <c r="H70" s="17"/>
      <c r="I70" s="15"/>
      <c r="J70" s="20">
        <v>6</v>
      </c>
      <c r="K70" s="22"/>
      <c r="L70" s="22"/>
      <c r="M70" s="22"/>
      <c r="N70" s="22"/>
      <c r="O70" s="22"/>
      <c r="P70" s="22"/>
      <c r="Q70" s="23"/>
      <c r="R70" s="15"/>
      <c r="S70" s="17">
        <v>1</v>
      </c>
      <c r="T70" s="17"/>
      <c r="U70" s="50" t="s">
        <v>367</v>
      </c>
      <c r="V70" s="131" t="s">
        <v>371</v>
      </c>
    </row>
    <row r="71" spans="1:21" ht="12.75" customHeight="1">
      <c r="A71" s="231"/>
      <c r="B71" s="16"/>
      <c r="C71" s="17"/>
      <c r="D71" s="17"/>
      <c r="E71" s="16"/>
      <c r="F71" s="17"/>
      <c r="G71" s="15"/>
      <c r="H71" s="17"/>
      <c r="I71" s="15"/>
      <c r="J71" s="47"/>
      <c r="K71" s="48"/>
      <c r="L71" s="48"/>
      <c r="M71" s="48"/>
      <c r="N71" s="48"/>
      <c r="O71" s="48"/>
      <c r="P71" s="48"/>
      <c r="Q71" s="49"/>
      <c r="R71" s="15"/>
      <c r="S71" s="17"/>
      <c r="T71" s="17"/>
      <c r="U71" s="50"/>
    </row>
    <row r="72" spans="1:21" ht="12" customHeight="1" thickBot="1">
      <c r="A72" s="232"/>
      <c r="B72" s="27"/>
      <c r="C72" s="25"/>
      <c r="D72" s="25"/>
      <c r="E72" s="27"/>
      <c r="F72" s="25"/>
      <c r="G72" s="26"/>
      <c r="H72" s="25"/>
      <c r="I72" s="26"/>
      <c r="J72" s="47">
        <v>20</v>
      </c>
      <c r="K72" s="48"/>
      <c r="L72" s="48"/>
      <c r="M72" s="48"/>
      <c r="N72" s="48"/>
      <c r="O72" s="48"/>
      <c r="P72" s="48"/>
      <c r="Q72" s="49"/>
      <c r="R72" s="26"/>
      <c r="S72" s="25"/>
      <c r="T72" s="25"/>
      <c r="U72" s="173"/>
    </row>
    <row r="73" spans="1:21" ht="12.75" customHeight="1">
      <c r="A73" s="42"/>
      <c r="B73" s="37"/>
      <c r="C73" s="16"/>
      <c r="D73" s="16"/>
      <c r="E73" s="16"/>
      <c r="F73" s="16"/>
      <c r="G73" s="16"/>
      <c r="H73" s="16"/>
      <c r="I73" s="16"/>
      <c r="J73" s="33">
        <f>J13+J18+J23+J28+J33+J38+J43+J48+J53+J58+J63+J68</f>
        <v>72</v>
      </c>
      <c r="K73" s="34">
        <f aca="true" t="shared" si="0" ref="K73:Q74">K13+K18+K23+K28+K33+K38+K43+K48+K53+K58+K63+K68</f>
        <v>84</v>
      </c>
      <c r="L73" s="34">
        <f t="shared" si="0"/>
        <v>22</v>
      </c>
      <c r="M73" s="34">
        <f t="shared" si="0"/>
        <v>22</v>
      </c>
      <c r="N73" s="34">
        <f t="shared" si="0"/>
        <v>0</v>
      </c>
      <c r="O73" s="34">
        <f t="shared" si="0"/>
        <v>0</v>
      </c>
      <c r="P73" s="34">
        <f t="shared" si="0"/>
        <v>0</v>
      </c>
      <c r="Q73" s="39">
        <f t="shared" si="0"/>
        <v>0</v>
      </c>
      <c r="R73" s="16"/>
      <c r="S73" s="16"/>
      <c r="T73" s="16"/>
      <c r="U73" s="175"/>
    </row>
    <row r="74" spans="1:21" ht="12.75" customHeight="1">
      <c r="A74" s="42"/>
      <c r="B74" s="37"/>
      <c r="C74" s="16" t="s">
        <v>222</v>
      </c>
      <c r="D74" s="16"/>
      <c r="E74" s="16"/>
      <c r="F74" s="16"/>
      <c r="G74" s="16"/>
      <c r="H74" s="16"/>
      <c r="I74" s="16"/>
      <c r="J74" s="20">
        <f>J14+J19+J24+J29+J34+J39+J44+J49+J54+J59+J64+J69</f>
        <v>192</v>
      </c>
      <c r="K74" s="22">
        <f t="shared" si="0"/>
        <v>162</v>
      </c>
      <c r="L74" s="22">
        <f t="shared" si="0"/>
        <v>92</v>
      </c>
      <c r="M74" s="22">
        <f t="shared" si="0"/>
        <v>94</v>
      </c>
      <c r="N74" s="22">
        <f t="shared" si="0"/>
        <v>0</v>
      </c>
      <c r="O74" s="22">
        <f t="shared" si="0"/>
        <v>0</v>
      </c>
      <c r="P74" s="22">
        <f t="shared" si="0"/>
        <v>0</v>
      </c>
      <c r="Q74" s="38">
        <f t="shared" si="0"/>
        <v>0</v>
      </c>
      <c r="R74" s="16"/>
      <c r="S74" s="16"/>
      <c r="T74" s="16"/>
      <c r="U74" s="175"/>
    </row>
    <row r="75" spans="1:21" ht="12.75" customHeight="1">
      <c r="A75" s="42"/>
      <c r="B75" s="37"/>
      <c r="C75" s="16"/>
      <c r="D75" s="16" t="s">
        <v>222</v>
      </c>
      <c r="E75" s="16"/>
      <c r="F75" s="16"/>
      <c r="G75" s="16"/>
      <c r="H75" s="16"/>
      <c r="I75" s="16"/>
      <c r="J75" s="20">
        <f aca="true" t="shared" si="1" ref="J75:Q77">J15+J20+J25+J30+J35+J40+J45+J50+J55+J60+J65+J70</f>
        <v>100</v>
      </c>
      <c r="K75" s="22">
        <f t="shared" si="1"/>
        <v>80</v>
      </c>
      <c r="L75" s="22">
        <f t="shared" si="1"/>
        <v>30</v>
      </c>
      <c r="M75" s="22">
        <f t="shared" si="1"/>
        <v>26</v>
      </c>
      <c r="N75" s="22">
        <f t="shared" si="1"/>
        <v>0</v>
      </c>
      <c r="O75" s="22">
        <f t="shared" si="1"/>
        <v>0</v>
      </c>
      <c r="P75" s="22">
        <f t="shared" si="1"/>
        <v>0</v>
      </c>
      <c r="Q75" s="38">
        <f t="shared" si="1"/>
        <v>0</v>
      </c>
      <c r="R75" s="16"/>
      <c r="S75" s="16"/>
      <c r="T75" s="16"/>
      <c r="U75" s="175"/>
    </row>
    <row r="76" spans="1:21" ht="12.75" customHeight="1">
      <c r="A76" s="42"/>
      <c r="B76" s="37"/>
      <c r="C76" s="16"/>
      <c r="D76" s="16"/>
      <c r="E76" s="16"/>
      <c r="F76" s="16"/>
      <c r="G76" s="16"/>
      <c r="H76" s="16"/>
      <c r="I76" s="16"/>
      <c r="J76" s="20">
        <f t="shared" si="1"/>
        <v>9</v>
      </c>
      <c r="K76" s="22">
        <f t="shared" si="1"/>
        <v>9</v>
      </c>
      <c r="L76" s="22">
        <f t="shared" si="1"/>
        <v>3</v>
      </c>
      <c r="M76" s="22">
        <f t="shared" si="1"/>
        <v>6</v>
      </c>
      <c r="N76" s="22">
        <f t="shared" si="1"/>
        <v>0</v>
      </c>
      <c r="O76" s="22">
        <f t="shared" si="1"/>
        <v>0</v>
      </c>
      <c r="P76" s="22">
        <f t="shared" si="1"/>
        <v>0</v>
      </c>
      <c r="Q76" s="38">
        <f t="shared" si="1"/>
        <v>0</v>
      </c>
      <c r="R76" s="16"/>
      <c r="S76" s="16"/>
      <c r="T76" s="16"/>
      <c r="U76" s="175"/>
    </row>
    <row r="77" spans="1:21" ht="12.75" customHeight="1" thickBot="1">
      <c r="A77" s="42"/>
      <c r="B77" s="37"/>
      <c r="C77" s="16"/>
      <c r="D77" s="16"/>
      <c r="E77" s="16"/>
      <c r="F77" s="16"/>
      <c r="G77" s="16"/>
      <c r="H77" s="16"/>
      <c r="I77" s="16"/>
      <c r="J77" s="28">
        <f t="shared" si="1"/>
        <v>311</v>
      </c>
      <c r="K77" s="29">
        <f t="shared" si="1"/>
        <v>277</v>
      </c>
      <c r="L77" s="29">
        <f t="shared" si="1"/>
        <v>105</v>
      </c>
      <c r="M77" s="29">
        <f t="shared" si="1"/>
        <v>104</v>
      </c>
      <c r="N77" s="29">
        <f t="shared" si="1"/>
        <v>0</v>
      </c>
      <c r="O77" s="29">
        <f t="shared" si="1"/>
        <v>0</v>
      </c>
      <c r="P77" s="29">
        <f t="shared" si="1"/>
        <v>0</v>
      </c>
      <c r="Q77" s="52">
        <f t="shared" si="1"/>
        <v>0</v>
      </c>
      <c r="R77" s="16"/>
      <c r="S77" s="16"/>
      <c r="T77" s="16"/>
      <c r="U77" s="175"/>
    </row>
    <row r="78" spans="1:21" ht="15.75" customHeight="1" thickBot="1">
      <c r="A78" s="286" t="s">
        <v>41</v>
      </c>
      <c r="B78" s="288"/>
      <c r="C78" s="11">
        <f>D78/36</f>
        <v>50</v>
      </c>
      <c r="D78" s="53">
        <f>SUM(E78:I78)</f>
        <v>1800</v>
      </c>
      <c r="E78" s="53">
        <f>SUM(J73:Q73)</f>
        <v>200</v>
      </c>
      <c r="F78" s="53">
        <f>SUM(J74:Q74)</f>
        <v>540</v>
      </c>
      <c r="G78" s="53">
        <f>SUM(J75:Q75)</f>
        <v>236</v>
      </c>
      <c r="H78" s="53">
        <f>SUM(J76:Q76)</f>
        <v>27</v>
      </c>
      <c r="I78" s="98">
        <f>SUM(J77:Q77)</f>
        <v>797</v>
      </c>
      <c r="J78" s="167">
        <f aca="true" t="shared" si="2" ref="J78:Q78">SUM(J73:J77)</f>
        <v>684</v>
      </c>
      <c r="K78" s="167">
        <f t="shared" si="2"/>
        <v>612</v>
      </c>
      <c r="L78" s="167">
        <f t="shared" si="2"/>
        <v>252</v>
      </c>
      <c r="M78" s="167">
        <f t="shared" si="2"/>
        <v>252</v>
      </c>
      <c r="N78" s="167">
        <f t="shared" si="2"/>
        <v>0</v>
      </c>
      <c r="O78" s="167">
        <f t="shared" si="2"/>
        <v>0</v>
      </c>
      <c r="P78" s="167">
        <f t="shared" si="2"/>
        <v>0</v>
      </c>
      <c r="Q78" s="167">
        <f t="shared" si="2"/>
        <v>0</v>
      </c>
      <c r="R78" s="128"/>
      <c r="S78" s="16"/>
      <c r="T78" s="16"/>
      <c r="U78" s="42"/>
    </row>
    <row r="79" spans="1:21" ht="17.25" customHeight="1" thickBot="1">
      <c r="A79" s="69"/>
      <c r="B79" s="69"/>
      <c r="C79" s="70"/>
      <c r="D79" s="70"/>
      <c r="E79" s="70"/>
      <c r="F79" s="70"/>
      <c r="G79" s="70"/>
      <c r="H79" s="70"/>
      <c r="I79" s="70"/>
      <c r="J79" s="70"/>
      <c r="K79" s="69"/>
      <c r="L79" s="69"/>
      <c r="M79" s="69"/>
      <c r="N79" s="69"/>
      <c r="O79" s="69"/>
      <c r="P79" s="69"/>
      <c r="Q79" s="69"/>
      <c r="R79" s="16"/>
      <c r="S79" s="16"/>
      <c r="T79" s="16"/>
      <c r="U79" s="42"/>
    </row>
    <row r="80" spans="1:21" ht="15.75" customHeight="1" thickBot="1">
      <c r="A80" s="107"/>
      <c r="B80" s="71"/>
      <c r="C80" s="282" t="s">
        <v>343</v>
      </c>
      <c r="D80" s="309" t="s">
        <v>112</v>
      </c>
      <c r="E80" s="310"/>
      <c r="F80" s="310"/>
      <c r="G80" s="310"/>
      <c r="H80" s="310"/>
      <c r="I80" s="311"/>
      <c r="J80" s="312" t="s">
        <v>1</v>
      </c>
      <c r="K80" s="313"/>
      <c r="L80" s="313"/>
      <c r="M80" s="313"/>
      <c r="N80" s="313"/>
      <c r="O80" s="313"/>
      <c r="P80" s="313"/>
      <c r="Q80" s="314"/>
      <c r="R80" s="312" t="s">
        <v>2</v>
      </c>
      <c r="S80" s="313"/>
      <c r="T80" s="314"/>
      <c r="U80" s="107"/>
    </row>
    <row r="81" spans="1:21" ht="15.75" customHeight="1" thickBot="1">
      <c r="A81" s="72" t="s">
        <v>265</v>
      </c>
      <c r="B81" s="73"/>
      <c r="C81" s="283"/>
      <c r="D81" s="279" t="s">
        <v>341</v>
      </c>
      <c r="E81" s="302" t="s">
        <v>113</v>
      </c>
      <c r="F81" s="303"/>
      <c r="G81" s="303"/>
      <c r="H81" s="303"/>
      <c r="I81" s="71"/>
      <c r="J81" s="289" t="s">
        <v>5</v>
      </c>
      <c r="K81" s="290"/>
      <c r="L81" s="289" t="s">
        <v>6</v>
      </c>
      <c r="M81" s="290"/>
      <c r="N81" s="289" t="s">
        <v>7</v>
      </c>
      <c r="O81" s="290"/>
      <c r="P81" s="289" t="s">
        <v>8</v>
      </c>
      <c r="Q81" s="290"/>
      <c r="R81" s="306" t="s">
        <v>141</v>
      </c>
      <c r="S81" s="282" t="s">
        <v>338</v>
      </c>
      <c r="T81" s="306" t="s">
        <v>42</v>
      </c>
      <c r="U81" s="72" t="s">
        <v>9</v>
      </c>
    </row>
    <row r="82" spans="1:21" ht="15.75" customHeight="1" thickBot="1">
      <c r="A82" s="72" t="s">
        <v>3</v>
      </c>
      <c r="B82" s="72" t="s">
        <v>0</v>
      </c>
      <c r="C82" s="283"/>
      <c r="D82" s="280"/>
      <c r="E82" s="282" t="s">
        <v>342</v>
      </c>
      <c r="F82" s="276" t="s">
        <v>344</v>
      </c>
      <c r="G82" s="282" t="s">
        <v>345</v>
      </c>
      <c r="H82" s="279" t="s">
        <v>340</v>
      </c>
      <c r="I82" s="281" t="s">
        <v>339</v>
      </c>
      <c r="J82" s="123" t="s">
        <v>11</v>
      </c>
      <c r="K82" s="124" t="s">
        <v>12</v>
      </c>
      <c r="L82" s="123" t="s">
        <v>13</v>
      </c>
      <c r="M82" s="124" t="s">
        <v>14</v>
      </c>
      <c r="N82" s="123" t="s">
        <v>15</v>
      </c>
      <c r="O82" s="124" t="s">
        <v>16</v>
      </c>
      <c r="P82" s="123" t="s">
        <v>17</v>
      </c>
      <c r="Q82" s="113" t="s">
        <v>18</v>
      </c>
      <c r="R82" s="281"/>
      <c r="S82" s="283"/>
      <c r="T82" s="281"/>
      <c r="U82" s="72" t="s">
        <v>19</v>
      </c>
    </row>
    <row r="83" spans="1:21" ht="15.75" customHeight="1">
      <c r="A83" s="73"/>
      <c r="B83" s="72" t="s">
        <v>4</v>
      </c>
      <c r="C83" s="283"/>
      <c r="D83" s="280"/>
      <c r="E83" s="283"/>
      <c r="F83" s="277"/>
      <c r="G83" s="283"/>
      <c r="H83" s="280"/>
      <c r="I83" s="281"/>
      <c r="J83" s="120" t="s">
        <v>20</v>
      </c>
      <c r="K83" s="121" t="s">
        <v>20</v>
      </c>
      <c r="L83" s="6" t="s">
        <v>20</v>
      </c>
      <c r="M83" s="121" t="s">
        <v>20</v>
      </c>
      <c r="N83" s="6" t="s">
        <v>20</v>
      </c>
      <c r="O83" s="6" t="s">
        <v>20</v>
      </c>
      <c r="P83" s="121" t="s">
        <v>20</v>
      </c>
      <c r="Q83" s="6" t="s">
        <v>20</v>
      </c>
      <c r="R83" s="278"/>
      <c r="S83" s="283"/>
      <c r="T83" s="281"/>
      <c r="U83" s="72" t="s">
        <v>21</v>
      </c>
    </row>
    <row r="84" spans="1:21" ht="15.75" customHeight="1">
      <c r="A84" s="73"/>
      <c r="B84" s="73"/>
      <c r="C84" s="283"/>
      <c r="D84" s="280"/>
      <c r="E84" s="283"/>
      <c r="F84" s="277"/>
      <c r="G84" s="283"/>
      <c r="H84" s="280"/>
      <c r="I84" s="281"/>
      <c r="J84" s="7" t="s">
        <v>22</v>
      </c>
      <c r="K84" s="8" t="s">
        <v>22</v>
      </c>
      <c r="L84" s="7" t="s">
        <v>22</v>
      </c>
      <c r="M84" s="8" t="s">
        <v>22</v>
      </c>
      <c r="N84" s="7" t="s">
        <v>22</v>
      </c>
      <c r="O84" s="7" t="s">
        <v>22</v>
      </c>
      <c r="P84" s="8" t="s">
        <v>22</v>
      </c>
      <c r="Q84" s="7" t="s">
        <v>22</v>
      </c>
      <c r="R84" s="278"/>
      <c r="S84" s="283"/>
      <c r="T84" s="281"/>
      <c r="U84" s="72"/>
    </row>
    <row r="85" spans="1:21" ht="15.75" customHeight="1">
      <c r="A85" s="73"/>
      <c r="B85" s="73"/>
      <c r="C85" s="283"/>
      <c r="D85" s="280"/>
      <c r="E85" s="283"/>
      <c r="F85" s="277"/>
      <c r="G85" s="283"/>
      <c r="H85" s="280"/>
      <c r="I85" s="281"/>
      <c r="J85" s="7" t="s">
        <v>23</v>
      </c>
      <c r="K85" s="8" t="s">
        <v>23</v>
      </c>
      <c r="L85" s="7" t="s">
        <v>23</v>
      </c>
      <c r="M85" s="8" t="s">
        <v>23</v>
      </c>
      <c r="N85" s="7" t="s">
        <v>23</v>
      </c>
      <c r="O85" s="7" t="s">
        <v>23</v>
      </c>
      <c r="P85" s="8" t="s">
        <v>23</v>
      </c>
      <c r="Q85" s="7" t="s">
        <v>23</v>
      </c>
      <c r="R85" s="278"/>
      <c r="S85" s="283"/>
      <c r="T85" s="281"/>
      <c r="U85" s="72"/>
    </row>
    <row r="86" spans="1:21" ht="15.75" customHeight="1">
      <c r="A86" s="73"/>
      <c r="B86" s="73"/>
      <c r="C86" s="283"/>
      <c r="D86" s="280"/>
      <c r="E86" s="283"/>
      <c r="F86" s="277"/>
      <c r="G86" s="283"/>
      <c r="H86" s="280"/>
      <c r="I86" s="281"/>
      <c r="J86" s="7" t="s">
        <v>61</v>
      </c>
      <c r="K86" s="7" t="s">
        <v>61</v>
      </c>
      <c r="L86" s="7" t="s">
        <v>61</v>
      </c>
      <c r="M86" s="7" t="s">
        <v>61</v>
      </c>
      <c r="N86" s="7" t="s">
        <v>61</v>
      </c>
      <c r="O86" s="7" t="s">
        <v>61</v>
      </c>
      <c r="P86" s="7" t="s">
        <v>61</v>
      </c>
      <c r="Q86" s="7" t="s">
        <v>61</v>
      </c>
      <c r="R86" s="278"/>
      <c r="S86" s="283"/>
      <c r="T86" s="281"/>
      <c r="U86" s="72"/>
    </row>
    <row r="87" spans="1:21" ht="15.75" customHeight="1" thickBot="1">
      <c r="A87" s="108"/>
      <c r="B87" s="73"/>
      <c r="C87" s="292"/>
      <c r="D87" s="307"/>
      <c r="E87" s="283"/>
      <c r="F87" s="278"/>
      <c r="G87" s="283"/>
      <c r="H87" s="280"/>
      <c r="I87" s="281"/>
      <c r="J87" s="122" t="s">
        <v>10</v>
      </c>
      <c r="K87" s="122" t="s">
        <v>10</v>
      </c>
      <c r="L87" s="122" t="s">
        <v>10</v>
      </c>
      <c r="M87" s="122" t="s">
        <v>10</v>
      </c>
      <c r="N87" s="122" t="s">
        <v>10</v>
      </c>
      <c r="O87" s="122" t="s">
        <v>10</v>
      </c>
      <c r="P87" s="122" t="s">
        <v>10</v>
      </c>
      <c r="Q87" s="122" t="s">
        <v>10</v>
      </c>
      <c r="R87" s="278"/>
      <c r="S87" s="283"/>
      <c r="T87" s="281"/>
      <c r="U87" s="102"/>
    </row>
    <row r="88" spans="1:21" ht="15.75" customHeight="1" thickBot="1">
      <c r="A88" s="110">
        <v>1</v>
      </c>
      <c r="B88" s="80">
        <v>2</v>
      </c>
      <c r="C88" s="80">
        <v>3</v>
      </c>
      <c r="D88" s="98">
        <v>4</v>
      </c>
      <c r="E88" s="80">
        <v>5</v>
      </c>
      <c r="F88" s="98">
        <v>6</v>
      </c>
      <c r="G88" s="80">
        <v>7</v>
      </c>
      <c r="H88" s="98">
        <v>8</v>
      </c>
      <c r="I88" s="80">
        <v>9</v>
      </c>
      <c r="J88" s="80">
        <v>10</v>
      </c>
      <c r="K88" s="98">
        <v>11</v>
      </c>
      <c r="L88" s="80">
        <v>12</v>
      </c>
      <c r="M88" s="98">
        <v>13</v>
      </c>
      <c r="N88" s="80">
        <v>14</v>
      </c>
      <c r="O88" s="98">
        <v>15</v>
      </c>
      <c r="P88" s="80">
        <v>16</v>
      </c>
      <c r="Q88" s="109">
        <v>17</v>
      </c>
      <c r="R88" s="91">
        <v>18</v>
      </c>
      <c r="S88" s="119">
        <v>19</v>
      </c>
      <c r="T88" s="119">
        <v>20</v>
      </c>
      <c r="U88" s="102">
        <v>21</v>
      </c>
    </row>
    <row r="89" spans="1:21" ht="15.75" customHeight="1" thickBot="1">
      <c r="A89" s="255" t="s">
        <v>346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305"/>
    </row>
    <row r="90" spans="1:21" ht="14.25">
      <c r="A90" s="12"/>
      <c r="B90" s="12"/>
      <c r="C90" s="14"/>
      <c r="D90" s="14"/>
      <c r="E90" s="36"/>
      <c r="F90" s="32"/>
      <c r="G90" s="14"/>
      <c r="H90" s="12"/>
      <c r="I90" s="14"/>
      <c r="J90" s="134"/>
      <c r="K90" s="45"/>
      <c r="L90" s="45">
        <v>16</v>
      </c>
      <c r="M90" s="45"/>
      <c r="N90" s="45"/>
      <c r="O90" s="45"/>
      <c r="P90" s="45"/>
      <c r="Q90" s="39"/>
      <c r="R90" s="32"/>
      <c r="S90" s="14"/>
      <c r="T90" s="14"/>
      <c r="U90" s="46"/>
    </row>
    <row r="91" spans="1:21" ht="14.25">
      <c r="A91" s="13" t="s">
        <v>50</v>
      </c>
      <c r="B91" s="13" t="s">
        <v>102</v>
      </c>
      <c r="C91" s="17">
        <f>D91/36</f>
        <v>3</v>
      </c>
      <c r="D91" s="17">
        <f>SUM(E91:I91)</f>
        <v>108</v>
      </c>
      <c r="E91" s="16">
        <f>SUM(J90:Q90)</f>
        <v>16</v>
      </c>
      <c r="F91" s="17">
        <f>SUM(J91:Q91)</f>
        <v>16</v>
      </c>
      <c r="G91" s="17">
        <f>SUM(J92:Q92)</f>
        <v>12</v>
      </c>
      <c r="H91" s="16">
        <f>SUM(J93:Q93)</f>
        <v>0</v>
      </c>
      <c r="I91" s="17">
        <f>SUM(J94:Q94)</f>
        <v>64</v>
      </c>
      <c r="J91" s="61"/>
      <c r="K91" s="21"/>
      <c r="L91" s="22">
        <v>16</v>
      </c>
      <c r="M91" s="22"/>
      <c r="N91" s="22"/>
      <c r="O91" s="22"/>
      <c r="P91" s="22"/>
      <c r="Q91" s="23"/>
      <c r="R91" s="16"/>
      <c r="S91" s="17" t="s">
        <v>222</v>
      </c>
      <c r="T91" s="17"/>
      <c r="U91" s="177"/>
    </row>
    <row r="92" spans="1:21" ht="14.25">
      <c r="A92" s="13"/>
      <c r="B92" s="13" t="s">
        <v>217</v>
      </c>
      <c r="C92" s="17"/>
      <c r="D92" s="17"/>
      <c r="E92" s="15"/>
      <c r="F92" s="16"/>
      <c r="G92" s="18"/>
      <c r="H92" s="19"/>
      <c r="I92" s="18"/>
      <c r="J92" s="61"/>
      <c r="K92" s="21"/>
      <c r="L92" s="22">
        <v>12</v>
      </c>
      <c r="M92" s="22"/>
      <c r="N92" s="22"/>
      <c r="O92" s="22"/>
      <c r="P92" s="22"/>
      <c r="Q92" s="23"/>
      <c r="R92" s="16"/>
      <c r="S92" s="17">
        <v>3</v>
      </c>
      <c r="T92" s="17"/>
      <c r="U92" s="84" t="s">
        <v>98</v>
      </c>
    </row>
    <row r="93" spans="1:21" ht="14.25">
      <c r="A93" s="13"/>
      <c r="B93" s="13" t="s">
        <v>218</v>
      </c>
      <c r="C93" s="17"/>
      <c r="D93" s="17"/>
      <c r="E93" s="15"/>
      <c r="F93" s="16"/>
      <c r="G93" s="17"/>
      <c r="H93" s="13"/>
      <c r="I93" s="17"/>
      <c r="J93" s="61"/>
      <c r="K93" s="22"/>
      <c r="L93" s="22"/>
      <c r="M93" s="22"/>
      <c r="N93" s="22"/>
      <c r="O93" s="22"/>
      <c r="P93" s="22"/>
      <c r="Q93" s="23"/>
      <c r="R93" s="16"/>
      <c r="S93" s="17"/>
      <c r="T93" s="17"/>
      <c r="U93" s="84"/>
    </row>
    <row r="94" spans="1:21" ht="15" thickBot="1">
      <c r="A94" s="24"/>
      <c r="B94" s="24"/>
      <c r="C94" s="25"/>
      <c r="D94" s="25"/>
      <c r="E94" s="26"/>
      <c r="F94" s="27"/>
      <c r="G94" s="25"/>
      <c r="H94" s="24"/>
      <c r="I94" s="25"/>
      <c r="J94" s="63"/>
      <c r="K94" s="29"/>
      <c r="L94" s="29">
        <v>64</v>
      </c>
      <c r="M94" s="29"/>
      <c r="N94" s="29"/>
      <c r="O94" s="29"/>
      <c r="P94" s="29"/>
      <c r="Q94" s="30"/>
      <c r="R94" s="27"/>
      <c r="S94" s="25"/>
      <c r="T94" s="25"/>
      <c r="U94" s="171"/>
    </row>
    <row r="95" spans="1:21" ht="14.25">
      <c r="A95" s="230"/>
      <c r="B95" s="32" t="s">
        <v>127</v>
      </c>
      <c r="C95" s="14"/>
      <c r="D95" s="14"/>
      <c r="E95" s="32"/>
      <c r="F95" s="14"/>
      <c r="G95" s="14"/>
      <c r="H95" s="32"/>
      <c r="I95" s="14"/>
      <c r="J95" s="82"/>
      <c r="K95" s="34"/>
      <c r="L95" s="34">
        <v>16</v>
      </c>
      <c r="M95" s="34"/>
      <c r="N95" s="34"/>
      <c r="O95" s="34"/>
      <c r="P95" s="34"/>
      <c r="Q95" s="35"/>
      <c r="R95" s="36"/>
      <c r="S95" s="14"/>
      <c r="T95" s="14"/>
      <c r="U95" s="46"/>
    </row>
    <row r="96" spans="1:21" ht="14.25">
      <c r="A96" s="17" t="s">
        <v>54</v>
      </c>
      <c r="B96" s="16" t="s">
        <v>155</v>
      </c>
      <c r="C96" s="17">
        <f>D96/36</f>
        <v>3</v>
      </c>
      <c r="D96" s="17">
        <f>SUM(E96:I96)</f>
        <v>108</v>
      </c>
      <c r="E96" s="16">
        <f>SUM(J95:Q95)</f>
        <v>16</v>
      </c>
      <c r="F96" s="17">
        <f>SUM(J96:Q96)</f>
        <v>16</v>
      </c>
      <c r="G96" s="17">
        <f>SUM(J97:Q97)</f>
        <v>12</v>
      </c>
      <c r="H96" s="16">
        <f>SUM(J98:Q98)</f>
        <v>0</v>
      </c>
      <c r="I96" s="17">
        <f>SUM(J99:Q99)</f>
        <v>64</v>
      </c>
      <c r="J96" s="61"/>
      <c r="K96" s="22"/>
      <c r="L96" s="22">
        <v>16</v>
      </c>
      <c r="M96" s="22"/>
      <c r="N96" s="22"/>
      <c r="O96" s="22"/>
      <c r="P96" s="22"/>
      <c r="Q96" s="38"/>
      <c r="R96" s="15"/>
      <c r="S96" s="17" t="s">
        <v>222</v>
      </c>
      <c r="T96" s="17"/>
      <c r="U96" s="177"/>
    </row>
    <row r="97" spans="1:22" ht="14.25">
      <c r="A97" s="231"/>
      <c r="B97" s="16" t="s">
        <v>103</v>
      </c>
      <c r="C97" s="17"/>
      <c r="D97" s="17"/>
      <c r="E97" s="16"/>
      <c r="F97" s="17"/>
      <c r="G97" s="17"/>
      <c r="H97" s="16"/>
      <c r="I97" s="17"/>
      <c r="J97" s="61"/>
      <c r="K97" s="22"/>
      <c r="L97" s="22">
        <v>12</v>
      </c>
      <c r="M97" s="22"/>
      <c r="N97" s="22"/>
      <c r="O97" s="22"/>
      <c r="P97" s="22"/>
      <c r="Q97" s="38"/>
      <c r="R97" s="15"/>
      <c r="S97" s="17">
        <v>3</v>
      </c>
      <c r="T97" s="17"/>
      <c r="U97" s="84" t="s">
        <v>128</v>
      </c>
      <c r="V97" s="131" t="s">
        <v>222</v>
      </c>
    </row>
    <row r="98" spans="1:22" s="57" customFormat="1" ht="14.25">
      <c r="A98" s="231"/>
      <c r="B98" s="16" t="s">
        <v>45</v>
      </c>
      <c r="C98" s="17"/>
      <c r="D98" s="17"/>
      <c r="E98" s="16"/>
      <c r="F98" s="17"/>
      <c r="G98" s="17"/>
      <c r="H98" s="16"/>
      <c r="I98" s="17"/>
      <c r="J98" s="61"/>
      <c r="K98" s="22"/>
      <c r="L98" s="22"/>
      <c r="M98" s="22"/>
      <c r="N98" s="22"/>
      <c r="O98" s="22"/>
      <c r="P98" s="22"/>
      <c r="Q98" s="38"/>
      <c r="R98" s="15"/>
      <c r="S98" s="17"/>
      <c r="T98" s="17"/>
      <c r="U98" s="84"/>
      <c r="V98" s="131"/>
    </row>
    <row r="99" spans="1:21" ht="15" thickBot="1">
      <c r="A99" s="232"/>
      <c r="B99" s="27"/>
      <c r="C99" s="25"/>
      <c r="D99" s="25"/>
      <c r="E99" s="27"/>
      <c r="F99" s="25"/>
      <c r="G99" s="25"/>
      <c r="H99" s="27"/>
      <c r="I99" s="25"/>
      <c r="J99" s="63"/>
      <c r="K99" s="29"/>
      <c r="L99" s="29">
        <v>64</v>
      </c>
      <c r="M99" s="29"/>
      <c r="N99" s="29"/>
      <c r="O99" s="29"/>
      <c r="P99" s="29"/>
      <c r="Q99" s="26"/>
      <c r="R99" s="26"/>
      <c r="S99" s="25"/>
      <c r="T99" s="25"/>
      <c r="U99" s="171"/>
    </row>
    <row r="100" spans="1:21" ht="14.25">
      <c r="A100" s="230"/>
      <c r="B100" s="32"/>
      <c r="C100" s="14"/>
      <c r="D100" s="14"/>
      <c r="E100" s="32"/>
      <c r="F100" s="14"/>
      <c r="G100" s="14"/>
      <c r="H100" s="32"/>
      <c r="I100" s="14"/>
      <c r="J100" s="82"/>
      <c r="K100" s="34">
        <v>18</v>
      </c>
      <c r="L100" s="34"/>
      <c r="M100" s="34"/>
      <c r="N100" s="34"/>
      <c r="O100" s="34"/>
      <c r="P100" s="34"/>
      <c r="Q100" s="39"/>
      <c r="R100" s="14"/>
      <c r="S100" s="14"/>
      <c r="T100" s="14"/>
      <c r="U100" s="46"/>
    </row>
    <row r="101" spans="1:21" ht="14.25">
      <c r="A101" s="231" t="s">
        <v>56</v>
      </c>
      <c r="B101" s="16" t="s">
        <v>140</v>
      </c>
      <c r="C101" s="17">
        <f>D101/36</f>
        <v>3</v>
      </c>
      <c r="D101" s="17">
        <f>SUM(E101:I101)</f>
        <v>108</v>
      </c>
      <c r="E101" s="16">
        <f>SUM(J100:Q100)</f>
        <v>18</v>
      </c>
      <c r="F101" s="17">
        <f>SUM(J101:Q101)</f>
        <v>10</v>
      </c>
      <c r="G101" s="17">
        <f>SUM(J102:Q102)</f>
        <v>26</v>
      </c>
      <c r="H101" s="16">
        <f>SUM(J103:Q103)</f>
        <v>0</v>
      </c>
      <c r="I101" s="17">
        <f>SUM(J104:Q104)</f>
        <v>54</v>
      </c>
      <c r="J101" s="61"/>
      <c r="K101" s="22">
        <v>10</v>
      </c>
      <c r="L101" s="22"/>
      <c r="M101" s="22"/>
      <c r="N101" s="22"/>
      <c r="O101" s="22"/>
      <c r="P101" s="22"/>
      <c r="Q101" s="38"/>
      <c r="R101" s="17"/>
      <c r="S101" s="17" t="s">
        <v>222</v>
      </c>
      <c r="T101" s="17"/>
      <c r="U101" s="84" t="s">
        <v>368</v>
      </c>
    </row>
    <row r="102" spans="1:22" ht="14.25">
      <c r="A102" s="231"/>
      <c r="B102" s="16" t="s">
        <v>115</v>
      </c>
      <c r="C102" s="17"/>
      <c r="D102" s="17"/>
      <c r="E102" s="16"/>
      <c r="F102" s="17"/>
      <c r="G102" s="17"/>
      <c r="H102" s="16"/>
      <c r="I102" s="17"/>
      <c r="J102" s="61"/>
      <c r="K102" s="22">
        <v>26</v>
      </c>
      <c r="L102" s="22"/>
      <c r="M102" s="22"/>
      <c r="N102" s="22"/>
      <c r="O102" s="22"/>
      <c r="P102" s="22"/>
      <c r="Q102" s="38"/>
      <c r="R102" s="17"/>
      <c r="S102" s="17">
        <v>2</v>
      </c>
      <c r="T102" s="17"/>
      <c r="U102" s="84" t="s">
        <v>369</v>
      </c>
      <c r="V102" s="131" t="s">
        <v>371</v>
      </c>
    </row>
    <row r="103" spans="1:21" ht="14.25">
      <c r="A103" s="231"/>
      <c r="B103" s="16"/>
      <c r="C103" s="17"/>
      <c r="D103" s="17"/>
      <c r="E103" s="16"/>
      <c r="F103" s="17"/>
      <c r="G103" s="17"/>
      <c r="H103" s="16"/>
      <c r="I103" s="17"/>
      <c r="J103" s="62"/>
      <c r="K103" s="48"/>
      <c r="L103" s="48"/>
      <c r="M103" s="48"/>
      <c r="N103" s="48"/>
      <c r="O103" s="48"/>
      <c r="P103" s="48"/>
      <c r="Q103" s="38"/>
      <c r="R103" s="17"/>
      <c r="S103" s="17"/>
      <c r="T103" s="17"/>
      <c r="U103" s="84" t="s">
        <v>370</v>
      </c>
    </row>
    <row r="104" spans="1:21" ht="15" thickBot="1">
      <c r="A104" s="232"/>
      <c r="B104" s="27"/>
      <c r="C104" s="25"/>
      <c r="D104" s="25"/>
      <c r="E104" s="27"/>
      <c r="F104" s="25"/>
      <c r="G104" s="25"/>
      <c r="H104" s="27"/>
      <c r="I104" s="25"/>
      <c r="J104" s="63"/>
      <c r="K104" s="29">
        <v>54</v>
      </c>
      <c r="L104" s="29"/>
      <c r="M104" s="29"/>
      <c r="N104" s="29"/>
      <c r="O104" s="29"/>
      <c r="P104" s="29"/>
      <c r="Q104" s="26"/>
      <c r="R104" s="25"/>
      <c r="S104" s="25"/>
      <c r="T104" s="25"/>
      <c r="U104" s="171"/>
    </row>
    <row r="105" spans="1:21" ht="14.25">
      <c r="A105" s="14"/>
      <c r="B105" s="16" t="s">
        <v>51</v>
      </c>
      <c r="C105" s="14"/>
      <c r="D105" s="14"/>
      <c r="E105" s="32"/>
      <c r="F105" s="14"/>
      <c r="G105" s="14"/>
      <c r="H105" s="32"/>
      <c r="I105" s="14"/>
      <c r="J105" s="82"/>
      <c r="K105" s="34"/>
      <c r="L105" s="34">
        <v>16</v>
      </c>
      <c r="M105" s="34"/>
      <c r="N105" s="34"/>
      <c r="O105" s="34"/>
      <c r="P105" s="34"/>
      <c r="Q105" s="35"/>
      <c r="R105" s="14"/>
      <c r="S105" s="14"/>
      <c r="T105" s="14"/>
      <c r="U105" s="46"/>
    </row>
    <row r="106" spans="1:21" ht="14.25">
      <c r="A106" s="17" t="s">
        <v>58</v>
      </c>
      <c r="B106" s="16" t="s">
        <v>123</v>
      </c>
      <c r="C106" s="17">
        <f>D106/36</f>
        <v>3</v>
      </c>
      <c r="D106" s="17">
        <f>SUM(E106:I106)</f>
        <v>108</v>
      </c>
      <c r="E106" s="16">
        <f>SUM(J105:Q105)</f>
        <v>16</v>
      </c>
      <c r="F106" s="17">
        <f>SUM(J106:Q106)</f>
        <v>16</v>
      </c>
      <c r="G106" s="17">
        <f>SUM(J107:Q107)</f>
        <v>12</v>
      </c>
      <c r="H106" s="16">
        <f>SUM(J108:Q108)</f>
        <v>0</v>
      </c>
      <c r="I106" s="17">
        <f>SUM(J109:Q109)</f>
        <v>64</v>
      </c>
      <c r="J106" s="61"/>
      <c r="K106" s="22"/>
      <c r="L106" s="22">
        <v>16</v>
      </c>
      <c r="M106" s="22"/>
      <c r="N106" s="22"/>
      <c r="O106" s="22"/>
      <c r="P106" s="22"/>
      <c r="Q106" s="23"/>
      <c r="R106" s="17"/>
      <c r="S106" s="17" t="s">
        <v>222</v>
      </c>
      <c r="T106" s="17" t="s">
        <v>222</v>
      </c>
      <c r="U106" s="177"/>
    </row>
    <row r="107" spans="1:21" ht="14.25">
      <c r="A107" s="17"/>
      <c r="B107" s="16" t="s">
        <v>103</v>
      </c>
      <c r="C107" s="17"/>
      <c r="D107" s="17"/>
      <c r="E107" s="16"/>
      <c r="F107" s="17"/>
      <c r="G107" s="17"/>
      <c r="H107" s="16"/>
      <c r="I107" s="17"/>
      <c r="J107" s="61"/>
      <c r="K107" s="22"/>
      <c r="L107" s="22">
        <v>12</v>
      </c>
      <c r="M107" s="22"/>
      <c r="N107" s="22"/>
      <c r="O107" s="22"/>
      <c r="P107" s="22"/>
      <c r="Q107" s="23"/>
      <c r="R107" s="17"/>
      <c r="S107" s="17">
        <v>3</v>
      </c>
      <c r="T107" s="17"/>
      <c r="U107" s="84" t="s">
        <v>38</v>
      </c>
    </row>
    <row r="108" spans="1:21" ht="14.25">
      <c r="A108" s="17"/>
      <c r="B108" s="16" t="s">
        <v>45</v>
      </c>
      <c r="C108" s="17"/>
      <c r="D108" s="17"/>
      <c r="E108" s="16"/>
      <c r="F108" s="17"/>
      <c r="G108" s="17"/>
      <c r="H108" s="16"/>
      <c r="I108" s="17"/>
      <c r="J108" s="61"/>
      <c r="K108" s="22"/>
      <c r="L108" s="22"/>
      <c r="M108" s="22"/>
      <c r="N108" s="22"/>
      <c r="O108" s="22"/>
      <c r="P108" s="22"/>
      <c r="Q108" s="23"/>
      <c r="R108" s="17"/>
      <c r="S108" s="17"/>
      <c r="T108" s="17"/>
      <c r="U108" s="84"/>
    </row>
    <row r="109" spans="1:21" ht="15" thickBot="1">
      <c r="A109" s="17"/>
      <c r="B109" s="1"/>
      <c r="C109" s="17"/>
      <c r="D109" s="17"/>
      <c r="E109" s="16"/>
      <c r="F109" s="17"/>
      <c r="G109" s="17"/>
      <c r="H109" s="16"/>
      <c r="I109" s="17"/>
      <c r="J109" s="140"/>
      <c r="K109" s="41"/>
      <c r="L109" s="41">
        <v>64</v>
      </c>
      <c r="M109" s="41"/>
      <c r="N109" s="41"/>
      <c r="O109" s="41"/>
      <c r="P109" s="41"/>
      <c r="Q109" s="15"/>
      <c r="R109" s="25"/>
      <c r="S109" s="25"/>
      <c r="T109" s="25"/>
      <c r="U109" s="171"/>
    </row>
    <row r="110" spans="1:21" ht="14.25">
      <c r="A110" s="230"/>
      <c r="B110" s="32"/>
      <c r="C110" s="14"/>
      <c r="D110" s="32"/>
      <c r="E110" s="14"/>
      <c r="F110" s="32"/>
      <c r="G110" s="14"/>
      <c r="H110" s="32"/>
      <c r="I110" s="14"/>
      <c r="J110" s="82"/>
      <c r="K110" s="34"/>
      <c r="L110" s="34">
        <v>16</v>
      </c>
      <c r="M110" s="34"/>
      <c r="N110" s="34"/>
      <c r="O110" s="34"/>
      <c r="P110" s="34"/>
      <c r="Q110" s="45"/>
      <c r="R110" s="14"/>
      <c r="S110" s="14"/>
      <c r="T110" s="14"/>
      <c r="U110" s="46"/>
    </row>
    <row r="111" spans="1:21" ht="14.25">
      <c r="A111" s="231" t="s">
        <v>62</v>
      </c>
      <c r="B111" s="16" t="s">
        <v>120</v>
      </c>
      <c r="C111" s="17">
        <f>D111/36</f>
        <v>3</v>
      </c>
      <c r="D111" s="17">
        <f>SUM(E111:I111)</f>
        <v>108</v>
      </c>
      <c r="E111" s="16">
        <f>SUM(J110:Q110)</f>
        <v>16</v>
      </c>
      <c r="F111" s="17">
        <f>SUM(J111:Q111)</f>
        <v>16</v>
      </c>
      <c r="G111" s="17">
        <f>SUM(J112:Q112)</f>
        <v>12</v>
      </c>
      <c r="H111" s="16">
        <f>SUM(J113:Q113)</f>
        <v>0</v>
      </c>
      <c r="I111" s="17">
        <f>SUM(J114:Q114)</f>
        <v>64</v>
      </c>
      <c r="J111" s="61"/>
      <c r="K111" s="22"/>
      <c r="L111" s="22">
        <v>16</v>
      </c>
      <c r="M111" s="22"/>
      <c r="N111" s="22"/>
      <c r="O111" s="22"/>
      <c r="P111" s="22"/>
      <c r="Q111" s="75"/>
      <c r="R111" s="17"/>
      <c r="S111" s="17" t="s">
        <v>222</v>
      </c>
      <c r="T111" s="17"/>
      <c r="U111" s="84" t="s">
        <v>106</v>
      </c>
    </row>
    <row r="112" spans="1:22" ht="14.25">
      <c r="A112" s="231"/>
      <c r="B112" s="16" t="s">
        <v>103</v>
      </c>
      <c r="C112" s="17"/>
      <c r="D112" s="16"/>
      <c r="E112" s="17"/>
      <c r="F112" s="16"/>
      <c r="G112" s="17"/>
      <c r="H112" s="16"/>
      <c r="I112" s="17"/>
      <c r="J112" s="61"/>
      <c r="K112" s="22"/>
      <c r="L112" s="22">
        <v>12</v>
      </c>
      <c r="M112" s="22"/>
      <c r="N112" s="22"/>
      <c r="O112" s="22"/>
      <c r="P112" s="22"/>
      <c r="Q112" s="75"/>
      <c r="R112" s="17"/>
      <c r="S112" s="17">
        <v>3</v>
      </c>
      <c r="T112" s="17"/>
      <c r="U112" s="84" t="s">
        <v>107</v>
      </c>
      <c r="V112" s="131" t="s">
        <v>371</v>
      </c>
    </row>
    <row r="113" spans="1:22" ht="14.25">
      <c r="A113" s="231"/>
      <c r="B113" s="16" t="s">
        <v>45</v>
      </c>
      <c r="C113" s="17"/>
      <c r="D113" s="16"/>
      <c r="E113" s="17"/>
      <c r="F113" s="16"/>
      <c r="G113" s="17"/>
      <c r="H113" s="16"/>
      <c r="I113" s="17"/>
      <c r="J113" s="61"/>
      <c r="K113" s="22"/>
      <c r="L113" s="22"/>
      <c r="M113" s="22"/>
      <c r="N113" s="22"/>
      <c r="O113" s="22"/>
      <c r="P113" s="22"/>
      <c r="Q113" s="75"/>
      <c r="R113" s="17"/>
      <c r="S113" s="17"/>
      <c r="T113" s="17"/>
      <c r="U113" s="84"/>
      <c r="V113" s="131" t="s">
        <v>222</v>
      </c>
    </row>
    <row r="114" spans="1:21" ht="15" thickBot="1">
      <c r="A114" s="232"/>
      <c r="B114" s="27"/>
      <c r="C114" s="25"/>
      <c r="D114" s="27"/>
      <c r="E114" s="25"/>
      <c r="F114" s="27"/>
      <c r="G114" s="25"/>
      <c r="H114" s="27"/>
      <c r="I114" s="25"/>
      <c r="J114" s="63"/>
      <c r="K114" s="29"/>
      <c r="L114" s="29">
        <v>64</v>
      </c>
      <c r="M114" s="29"/>
      <c r="N114" s="29"/>
      <c r="O114" s="29"/>
      <c r="P114" s="29"/>
      <c r="Q114" s="100"/>
      <c r="R114" s="25"/>
      <c r="S114" s="25"/>
      <c r="T114" s="25"/>
      <c r="U114" s="171"/>
    </row>
    <row r="115" spans="1:21" ht="14.25">
      <c r="A115" s="14"/>
      <c r="B115" s="32" t="s">
        <v>219</v>
      </c>
      <c r="C115" s="14"/>
      <c r="D115" s="12"/>
      <c r="E115" s="14"/>
      <c r="F115" s="32"/>
      <c r="G115" s="14"/>
      <c r="H115" s="32"/>
      <c r="I115" s="14"/>
      <c r="J115" s="82"/>
      <c r="K115" s="34"/>
      <c r="L115" s="34"/>
      <c r="M115" s="34">
        <v>14</v>
      </c>
      <c r="N115" s="34"/>
      <c r="O115" s="34"/>
      <c r="P115" s="34"/>
      <c r="Q115" s="45"/>
      <c r="R115" s="17"/>
      <c r="S115" s="17"/>
      <c r="T115" s="17"/>
      <c r="U115" s="84"/>
    </row>
    <row r="116" spans="1:21" ht="14.25">
      <c r="A116" s="17" t="s">
        <v>65</v>
      </c>
      <c r="B116" s="16" t="s">
        <v>220</v>
      </c>
      <c r="C116" s="17">
        <f>D116/36</f>
        <v>3</v>
      </c>
      <c r="D116" s="17">
        <f>SUM(E116:I116)</f>
        <v>108</v>
      </c>
      <c r="E116" s="16">
        <f>SUM(J115:Q115)</f>
        <v>14</v>
      </c>
      <c r="F116" s="17">
        <f>SUM(J116:Q116)</f>
        <v>12</v>
      </c>
      <c r="G116" s="17">
        <f>SUM(J117:Q117)</f>
        <v>20</v>
      </c>
      <c r="H116" s="16">
        <f>SUM(J118:Q118)</f>
        <v>0</v>
      </c>
      <c r="I116" s="17">
        <f>SUM(J119:Q119)</f>
        <v>62</v>
      </c>
      <c r="J116" s="61"/>
      <c r="K116" s="22"/>
      <c r="L116" s="22"/>
      <c r="M116" s="22">
        <v>12</v>
      </c>
      <c r="N116" s="22"/>
      <c r="O116" s="22"/>
      <c r="P116" s="22"/>
      <c r="Q116" s="75"/>
      <c r="R116" s="17"/>
      <c r="S116" s="17" t="s">
        <v>222</v>
      </c>
      <c r="T116" s="17"/>
      <c r="U116" s="177"/>
    </row>
    <row r="117" spans="1:21" ht="14.25">
      <c r="A117" s="17"/>
      <c r="B117" s="16" t="s">
        <v>221</v>
      </c>
      <c r="C117" s="17"/>
      <c r="D117" s="13"/>
      <c r="E117" s="17"/>
      <c r="F117" s="16"/>
      <c r="G117" s="17"/>
      <c r="H117" s="16"/>
      <c r="I117" s="17"/>
      <c r="J117" s="61"/>
      <c r="K117" s="22"/>
      <c r="L117" s="22"/>
      <c r="M117" s="22">
        <v>20</v>
      </c>
      <c r="N117" s="22"/>
      <c r="O117" s="22"/>
      <c r="P117" s="22"/>
      <c r="Q117" s="75"/>
      <c r="R117" s="17"/>
      <c r="S117" s="17">
        <v>4</v>
      </c>
      <c r="T117" s="17"/>
      <c r="U117" s="84" t="s">
        <v>36</v>
      </c>
    </row>
    <row r="118" spans="1:22" ht="14.25">
      <c r="A118" s="17"/>
      <c r="B118" s="16" t="s">
        <v>207</v>
      </c>
      <c r="C118" s="17"/>
      <c r="D118" s="13"/>
      <c r="E118" s="17"/>
      <c r="F118" s="16"/>
      <c r="G118" s="17"/>
      <c r="H118" s="16"/>
      <c r="I118" s="17"/>
      <c r="J118" s="61"/>
      <c r="K118" s="22"/>
      <c r="L118" s="22"/>
      <c r="M118" s="22"/>
      <c r="N118" s="22"/>
      <c r="O118" s="22"/>
      <c r="P118" s="22"/>
      <c r="Q118" s="75"/>
      <c r="R118" s="17"/>
      <c r="S118" s="17"/>
      <c r="T118" s="17"/>
      <c r="U118" s="84"/>
      <c r="V118" s="131" t="s">
        <v>222</v>
      </c>
    </row>
    <row r="119" spans="1:21" ht="15" thickBot="1">
      <c r="A119" s="25"/>
      <c r="B119" s="27"/>
      <c r="C119" s="25"/>
      <c r="D119" s="24"/>
      <c r="E119" s="25"/>
      <c r="F119" s="27"/>
      <c r="G119" s="25"/>
      <c r="H119" s="27"/>
      <c r="I119" s="25"/>
      <c r="J119" s="63"/>
      <c r="K119" s="29"/>
      <c r="L119" s="29"/>
      <c r="M119" s="29">
        <v>62</v>
      </c>
      <c r="N119" s="29"/>
      <c r="O119" s="29"/>
      <c r="P119" s="29"/>
      <c r="Q119" s="100"/>
      <c r="R119" s="17"/>
      <c r="S119" s="17"/>
      <c r="T119" s="17"/>
      <c r="U119" s="84"/>
    </row>
    <row r="120" spans="1:21" ht="14.25">
      <c r="A120" s="14"/>
      <c r="B120" s="32"/>
      <c r="C120" s="14"/>
      <c r="D120" s="32"/>
      <c r="E120" s="14"/>
      <c r="F120" s="32"/>
      <c r="G120" s="14"/>
      <c r="H120" s="32"/>
      <c r="I120" s="14"/>
      <c r="J120" s="82"/>
      <c r="K120" s="34"/>
      <c r="L120" s="34"/>
      <c r="M120" s="34">
        <v>16</v>
      </c>
      <c r="N120" s="34"/>
      <c r="O120" s="34"/>
      <c r="P120" s="34"/>
      <c r="Q120" s="45"/>
      <c r="R120" s="14"/>
      <c r="S120" s="14"/>
      <c r="T120" s="14"/>
      <c r="U120" s="46"/>
    </row>
    <row r="121" spans="1:21" ht="14.25">
      <c r="A121" s="17" t="s">
        <v>70</v>
      </c>
      <c r="B121" s="16" t="s">
        <v>120</v>
      </c>
      <c r="C121" s="17">
        <f>D121/36</f>
        <v>3</v>
      </c>
      <c r="D121" s="17">
        <f>SUM(E121:I121)</f>
        <v>108</v>
      </c>
      <c r="E121" s="16">
        <f>SUM(J120:Q120)</f>
        <v>16</v>
      </c>
      <c r="F121" s="17">
        <f>SUM(J121:Q121)</f>
        <v>16</v>
      </c>
      <c r="G121" s="17">
        <f>SUM(J122:Q122)</f>
        <v>12</v>
      </c>
      <c r="H121" s="16">
        <f>SUM(J123:Q123)</f>
        <v>0</v>
      </c>
      <c r="I121" s="17">
        <f>SUM(J124:Q124)</f>
        <v>64</v>
      </c>
      <c r="J121" s="61"/>
      <c r="K121" s="22"/>
      <c r="L121" s="22"/>
      <c r="M121" s="22">
        <v>16</v>
      </c>
      <c r="N121" s="22"/>
      <c r="O121" s="22"/>
      <c r="P121" s="22"/>
      <c r="Q121" s="75"/>
      <c r="R121" s="17"/>
      <c r="S121" s="17" t="s">
        <v>222</v>
      </c>
      <c r="T121" s="17"/>
      <c r="U121" s="84" t="s">
        <v>106</v>
      </c>
    </row>
    <row r="122" spans="1:21" ht="14.25">
      <c r="A122" s="17"/>
      <c r="B122" s="16" t="s">
        <v>154</v>
      </c>
      <c r="C122" s="17"/>
      <c r="D122" s="16"/>
      <c r="E122" s="17"/>
      <c r="F122" s="16"/>
      <c r="G122" s="17"/>
      <c r="H122" s="16"/>
      <c r="I122" s="17"/>
      <c r="J122" s="61"/>
      <c r="K122" s="22"/>
      <c r="L122" s="22"/>
      <c r="M122" s="22">
        <v>12</v>
      </c>
      <c r="N122" s="22"/>
      <c r="O122" s="22"/>
      <c r="P122" s="22"/>
      <c r="Q122" s="75"/>
      <c r="R122" s="17"/>
      <c r="S122" s="17">
        <v>4</v>
      </c>
      <c r="T122" s="17"/>
      <c r="U122" s="84" t="s">
        <v>107</v>
      </c>
    </row>
    <row r="123" spans="1:21" ht="14.25">
      <c r="A123" s="17"/>
      <c r="B123" s="16" t="s">
        <v>121</v>
      </c>
      <c r="C123" s="17"/>
      <c r="D123" s="16"/>
      <c r="E123" s="17"/>
      <c r="F123" s="16"/>
      <c r="G123" s="17"/>
      <c r="H123" s="16"/>
      <c r="I123" s="17"/>
      <c r="J123" s="61"/>
      <c r="K123" s="22"/>
      <c r="L123" s="22"/>
      <c r="M123" s="22"/>
      <c r="N123" s="22"/>
      <c r="O123" s="22"/>
      <c r="P123" s="22"/>
      <c r="Q123" s="75"/>
      <c r="R123" s="17"/>
      <c r="S123" s="17"/>
      <c r="T123" s="17"/>
      <c r="U123" s="84"/>
    </row>
    <row r="124" spans="1:21" ht="15" thickBot="1">
      <c r="A124" s="25"/>
      <c r="B124" s="27"/>
      <c r="C124" s="25"/>
      <c r="D124" s="27"/>
      <c r="E124" s="25"/>
      <c r="F124" s="27"/>
      <c r="G124" s="25"/>
      <c r="H124" s="27"/>
      <c r="I124" s="25"/>
      <c r="J124" s="63"/>
      <c r="K124" s="29"/>
      <c r="L124" s="29"/>
      <c r="M124" s="29">
        <v>64</v>
      </c>
      <c r="N124" s="29"/>
      <c r="O124" s="29"/>
      <c r="P124" s="29"/>
      <c r="Q124" s="100"/>
      <c r="R124" s="25"/>
      <c r="S124" s="25"/>
      <c r="T124" s="25"/>
      <c r="U124" s="171"/>
    </row>
    <row r="125" spans="1:21" ht="14.25">
      <c r="A125" s="14"/>
      <c r="B125" s="32"/>
      <c r="C125" s="14"/>
      <c r="D125" s="32"/>
      <c r="E125" s="14"/>
      <c r="F125" s="32"/>
      <c r="G125" s="14"/>
      <c r="H125" s="32"/>
      <c r="I125" s="14"/>
      <c r="J125" s="82"/>
      <c r="K125" s="34">
        <v>16</v>
      </c>
      <c r="L125" s="34"/>
      <c r="M125" s="34"/>
      <c r="N125" s="34"/>
      <c r="O125" s="34"/>
      <c r="P125" s="34"/>
      <c r="Q125" s="39"/>
      <c r="R125" s="14"/>
      <c r="S125" s="14"/>
      <c r="T125" s="14"/>
      <c r="U125" s="46"/>
    </row>
    <row r="126" spans="1:21" ht="14.25">
      <c r="A126" s="17" t="s">
        <v>274</v>
      </c>
      <c r="B126" s="16" t="s">
        <v>275</v>
      </c>
      <c r="C126" s="17">
        <f>D126/36</f>
        <v>3</v>
      </c>
      <c r="D126" s="17">
        <f>SUM(E126:I126)</f>
        <v>108</v>
      </c>
      <c r="E126" s="16">
        <f>SUM(J125:Q125)</f>
        <v>16</v>
      </c>
      <c r="F126" s="17">
        <f>SUM(J126:Q126)</f>
        <v>16</v>
      </c>
      <c r="G126" s="17">
        <f>SUM(J127:Q127)</f>
        <v>12</v>
      </c>
      <c r="H126" s="16">
        <f>SUM(J128:Q128)</f>
        <v>0</v>
      </c>
      <c r="I126" s="17">
        <f>SUM(J129:Q129)</f>
        <v>64</v>
      </c>
      <c r="J126" s="61"/>
      <c r="K126" s="22">
        <v>16</v>
      </c>
      <c r="L126" s="22"/>
      <c r="M126" s="22"/>
      <c r="N126" s="22"/>
      <c r="O126" s="22"/>
      <c r="P126" s="22"/>
      <c r="Q126" s="38"/>
      <c r="R126" s="17"/>
      <c r="S126" s="17" t="s">
        <v>222</v>
      </c>
      <c r="T126" s="17"/>
      <c r="U126" s="84" t="s">
        <v>106</v>
      </c>
    </row>
    <row r="127" spans="1:21" ht="14.25">
      <c r="A127" s="17"/>
      <c r="B127" s="16" t="s">
        <v>276</v>
      </c>
      <c r="C127" s="17"/>
      <c r="D127" s="16"/>
      <c r="E127" s="17"/>
      <c r="F127" s="16"/>
      <c r="G127" s="17"/>
      <c r="H127" s="16"/>
      <c r="I127" s="17"/>
      <c r="J127" s="61"/>
      <c r="K127" s="22">
        <v>12</v>
      </c>
      <c r="L127" s="22"/>
      <c r="M127" s="22"/>
      <c r="N127" s="22"/>
      <c r="O127" s="22"/>
      <c r="P127" s="22"/>
      <c r="Q127" s="38"/>
      <c r="R127" s="17"/>
      <c r="S127" s="17">
        <v>2</v>
      </c>
      <c r="T127" s="17"/>
      <c r="U127" s="84" t="s">
        <v>107</v>
      </c>
    </row>
    <row r="128" spans="1:21" ht="14.25">
      <c r="A128" s="17"/>
      <c r="B128" s="16"/>
      <c r="C128" s="17"/>
      <c r="D128" s="16"/>
      <c r="E128" s="17"/>
      <c r="F128" s="16"/>
      <c r="G128" s="17"/>
      <c r="H128" s="16"/>
      <c r="I128" s="17"/>
      <c r="J128" s="61"/>
      <c r="K128" s="22"/>
      <c r="L128" s="22"/>
      <c r="M128" s="22"/>
      <c r="N128" s="22"/>
      <c r="O128" s="22"/>
      <c r="P128" s="22"/>
      <c r="Q128" s="38"/>
      <c r="R128" s="17"/>
      <c r="S128" s="17"/>
      <c r="T128" s="17"/>
      <c r="U128" s="84"/>
    </row>
    <row r="129" spans="1:21" ht="15" thickBot="1">
      <c r="A129" s="25"/>
      <c r="B129" s="27"/>
      <c r="C129" s="25"/>
      <c r="D129" s="27"/>
      <c r="E129" s="25"/>
      <c r="F129" s="27"/>
      <c r="G129" s="25"/>
      <c r="H129" s="27"/>
      <c r="I129" s="25"/>
      <c r="J129" s="62"/>
      <c r="K129" s="48">
        <v>64</v>
      </c>
      <c r="L129" s="48"/>
      <c r="M129" s="48"/>
      <c r="N129" s="48"/>
      <c r="O129" s="48"/>
      <c r="P129" s="48"/>
      <c r="Q129" s="179"/>
      <c r="R129" s="25"/>
      <c r="S129" s="25"/>
      <c r="T129" s="25"/>
      <c r="U129" s="171"/>
    </row>
    <row r="130" spans="1:21" ht="12.75" customHeight="1">
      <c r="A130" s="42"/>
      <c r="B130" s="37"/>
      <c r="C130" s="16"/>
      <c r="D130" s="16"/>
      <c r="E130" s="16"/>
      <c r="F130" s="16"/>
      <c r="G130" s="16"/>
      <c r="H130" s="16"/>
      <c r="I130" s="16"/>
      <c r="J130" s="33">
        <f>J90+J95+J100+J105+J110+J115+J120+J125</f>
        <v>0</v>
      </c>
      <c r="K130" s="34">
        <f aca="true" t="shared" si="3" ref="K130:Q132">K90+K95+K100+K105+K110+K115+K120+K125</f>
        <v>34</v>
      </c>
      <c r="L130" s="34">
        <f t="shared" si="3"/>
        <v>64</v>
      </c>
      <c r="M130" s="34">
        <f t="shared" si="3"/>
        <v>30</v>
      </c>
      <c r="N130" s="34">
        <f t="shared" si="3"/>
        <v>0</v>
      </c>
      <c r="O130" s="34">
        <f t="shared" si="3"/>
        <v>0</v>
      </c>
      <c r="P130" s="34">
        <f t="shared" si="3"/>
        <v>0</v>
      </c>
      <c r="Q130" s="39">
        <f t="shared" si="3"/>
        <v>0</v>
      </c>
      <c r="R130" s="16"/>
      <c r="S130" s="16"/>
      <c r="T130" s="16"/>
      <c r="U130" s="175"/>
    </row>
    <row r="131" spans="1:21" ht="12.75" customHeight="1">
      <c r="A131" s="42"/>
      <c r="B131" s="37"/>
      <c r="C131" s="16"/>
      <c r="D131" s="16"/>
      <c r="E131" s="16"/>
      <c r="F131" s="16"/>
      <c r="G131" s="16"/>
      <c r="H131" s="16"/>
      <c r="I131" s="16"/>
      <c r="J131" s="20">
        <f>J91+J96+J101+J106+J111+J116+J121+J126</f>
        <v>0</v>
      </c>
      <c r="K131" s="22">
        <f t="shared" si="3"/>
        <v>26</v>
      </c>
      <c r="L131" s="22">
        <f t="shared" si="3"/>
        <v>64</v>
      </c>
      <c r="M131" s="22">
        <f t="shared" si="3"/>
        <v>28</v>
      </c>
      <c r="N131" s="22">
        <f t="shared" si="3"/>
        <v>0</v>
      </c>
      <c r="O131" s="22">
        <f t="shared" si="3"/>
        <v>0</v>
      </c>
      <c r="P131" s="22">
        <f t="shared" si="3"/>
        <v>0</v>
      </c>
      <c r="Q131" s="38">
        <f t="shared" si="3"/>
        <v>0</v>
      </c>
      <c r="R131" s="16"/>
      <c r="S131" s="16"/>
      <c r="T131" s="16"/>
      <c r="U131" s="175"/>
    </row>
    <row r="132" spans="1:21" ht="12.75" customHeight="1">
      <c r="A132" s="42"/>
      <c r="B132" s="37"/>
      <c r="C132" s="16"/>
      <c r="D132" s="16"/>
      <c r="E132" s="16"/>
      <c r="F132" s="16"/>
      <c r="G132" s="16"/>
      <c r="H132" s="16"/>
      <c r="I132" s="16"/>
      <c r="J132" s="20">
        <f>J92+J97+J102+J107+J112+J117+J122+J127</f>
        <v>0</v>
      </c>
      <c r="K132" s="22">
        <f t="shared" si="3"/>
        <v>38</v>
      </c>
      <c r="L132" s="22">
        <f t="shared" si="3"/>
        <v>48</v>
      </c>
      <c r="M132" s="22">
        <f t="shared" si="3"/>
        <v>32</v>
      </c>
      <c r="N132" s="22">
        <f t="shared" si="3"/>
        <v>0</v>
      </c>
      <c r="O132" s="22">
        <f t="shared" si="3"/>
        <v>0</v>
      </c>
      <c r="P132" s="22">
        <f t="shared" si="3"/>
        <v>0</v>
      </c>
      <c r="Q132" s="38">
        <f t="shared" si="3"/>
        <v>0</v>
      </c>
      <c r="R132" s="16"/>
      <c r="S132" s="16"/>
      <c r="T132" s="16"/>
      <c r="U132" s="175"/>
    </row>
    <row r="133" spans="1:21" ht="12.75" customHeight="1">
      <c r="A133" s="42"/>
      <c r="B133" s="37"/>
      <c r="C133" s="16"/>
      <c r="D133" s="16"/>
      <c r="E133" s="16"/>
      <c r="F133" s="16"/>
      <c r="G133" s="16"/>
      <c r="H133" s="16"/>
      <c r="I133" s="16"/>
      <c r="J133" s="20">
        <f aca="true" t="shared" si="4" ref="J133:Q134">J93+J98+J103+J108+J113+J118+J123+J128</f>
        <v>0</v>
      </c>
      <c r="K133" s="22">
        <f t="shared" si="4"/>
        <v>0</v>
      </c>
      <c r="L133" s="22">
        <f t="shared" si="4"/>
        <v>0</v>
      </c>
      <c r="M133" s="22">
        <f t="shared" si="4"/>
        <v>0</v>
      </c>
      <c r="N133" s="22">
        <f t="shared" si="4"/>
        <v>0</v>
      </c>
      <c r="O133" s="22">
        <f t="shared" si="4"/>
        <v>0</v>
      </c>
      <c r="P133" s="22">
        <f t="shared" si="4"/>
        <v>0</v>
      </c>
      <c r="Q133" s="38">
        <f t="shared" si="4"/>
        <v>0</v>
      </c>
      <c r="R133" s="16"/>
      <c r="S133" s="16"/>
      <c r="T133" s="16"/>
      <c r="U133" s="175"/>
    </row>
    <row r="134" spans="1:21" ht="12.75" customHeight="1" thickBot="1">
      <c r="A134" s="42"/>
      <c r="B134" s="37"/>
      <c r="C134" s="16"/>
      <c r="D134" s="16"/>
      <c r="E134" s="16"/>
      <c r="F134" s="16"/>
      <c r="G134" s="16"/>
      <c r="H134" s="16"/>
      <c r="I134" s="16"/>
      <c r="J134" s="28">
        <f t="shared" si="4"/>
        <v>0</v>
      </c>
      <c r="K134" s="29">
        <f t="shared" si="4"/>
        <v>118</v>
      </c>
      <c r="L134" s="29">
        <f t="shared" si="4"/>
        <v>256</v>
      </c>
      <c r="M134" s="29">
        <f t="shared" si="4"/>
        <v>126</v>
      </c>
      <c r="N134" s="29">
        <f t="shared" si="4"/>
        <v>0</v>
      </c>
      <c r="O134" s="29">
        <f t="shared" si="4"/>
        <v>0</v>
      </c>
      <c r="P134" s="29">
        <f t="shared" si="4"/>
        <v>0</v>
      </c>
      <c r="Q134" s="52">
        <f t="shared" si="4"/>
        <v>0</v>
      </c>
      <c r="R134" s="16"/>
      <c r="S134" s="16"/>
      <c r="T134" s="16"/>
      <c r="U134" s="175"/>
    </row>
    <row r="135" spans="1:21" ht="16.5" customHeight="1" thickBot="1">
      <c r="A135" s="286" t="s">
        <v>41</v>
      </c>
      <c r="B135" s="288"/>
      <c r="C135" s="11">
        <f>D135/36</f>
        <v>24</v>
      </c>
      <c r="D135" s="53">
        <f>SUM(E135:I135)</f>
        <v>864</v>
      </c>
      <c r="E135" s="53">
        <f>SUM(J130:Q130)</f>
        <v>128</v>
      </c>
      <c r="F135" s="53">
        <f>SUM(J131:Q131)</f>
        <v>118</v>
      </c>
      <c r="G135" s="53">
        <f>SUM(J132:Q132)</f>
        <v>118</v>
      </c>
      <c r="H135" s="53">
        <f>SUM(J133:Q133)</f>
        <v>0</v>
      </c>
      <c r="I135" s="98">
        <f>SUM(J134:Q134)</f>
        <v>500</v>
      </c>
      <c r="J135" s="167">
        <f aca="true" t="shared" si="5" ref="J135:Q135">SUM(J130:J134)</f>
        <v>0</v>
      </c>
      <c r="K135" s="168">
        <f t="shared" si="5"/>
        <v>216</v>
      </c>
      <c r="L135" s="168">
        <f t="shared" si="5"/>
        <v>432</v>
      </c>
      <c r="M135" s="168">
        <f t="shared" si="5"/>
        <v>216</v>
      </c>
      <c r="N135" s="168">
        <f t="shared" si="5"/>
        <v>0</v>
      </c>
      <c r="O135" s="168">
        <f t="shared" si="5"/>
        <v>0</v>
      </c>
      <c r="P135" s="168">
        <f t="shared" si="5"/>
        <v>0</v>
      </c>
      <c r="Q135" s="126">
        <f t="shared" si="5"/>
        <v>0</v>
      </c>
      <c r="R135" s="16"/>
      <c r="S135" s="16"/>
      <c r="T135" s="16"/>
      <c r="U135" s="42"/>
    </row>
    <row r="136" spans="1:21" ht="12.75" customHeight="1" thickBot="1">
      <c r="A136" s="69"/>
      <c r="B136" s="69"/>
      <c r="C136" s="70"/>
      <c r="D136" s="70"/>
      <c r="E136" s="70"/>
      <c r="F136" s="70"/>
      <c r="G136" s="70"/>
      <c r="H136" s="70"/>
      <c r="I136" s="70"/>
      <c r="J136" s="70"/>
      <c r="K136" s="69"/>
      <c r="L136" s="69"/>
      <c r="M136" s="69"/>
      <c r="N136" s="69"/>
      <c r="O136" s="69"/>
      <c r="P136" s="69"/>
      <c r="Q136" s="69"/>
      <c r="R136" s="16"/>
      <c r="S136" s="16"/>
      <c r="T136" s="16"/>
      <c r="U136" s="42"/>
    </row>
    <row r="137" spans="1:21" ht="12.75" customHeight="1" thickBot="1">
      <c r="A137" s="107"/>
      <c r="B137" s="71"/>
      <c r="C137" s="282" t="s">
        <v>343</v>
      </c>
      <c r="D137" s="309" t="s">
        <v>112</v>
      </c>
      <c r="E137" s="310"/>
      <c r="F137" s="310"/>
      <c r="G137" s="310"/>
      <c r="H137" s="310"/>
      <c r="I137" s="311"/>
      <c r="J137" s="312" t="s">
        <v>1</v>
      </c>
      <c r="K137" s="313"/>
      <c r="L137" s="313"/>
      <c r="M137" s="313"/>
      <c r="N137" s="313"/>
      <c r="O137" s="313"/>
      <c r="P137" s="313"/>
      <c r="Q137" s="314"/>
      <c r="R137" s="312" t="s">
        <v>2</v>
      </c>
      <c r="S137" s="313"/>
      <c r="T137" s="314"/>
      <c r="U137" s="107"/>
    </row>
    <row r="138" spans="1:21" ht="12.75" customHeight="1" thickBot="1">
      <c r="A138" s="72" t="s">
        <v>265</v>
      </c>
      <c r="B138" s="73"/>
      <c r="C138" s="283"/>
      <c r="D138" s="279" t="s">
        <v>341</v>
      </c>
      <c r="E138" s="302" t="s">
        <v>113</v>
      </c>
      <c r="F138" s="303"/>
      <c r="G138" s="303"/>
      <c r="H138" s="303"/>
      <c r="I138" s="71"/>
      <c r="J138" s="289" t="s">
        <v>5</v>
      </c>
      <c r="K138" s="290"/>
      <c r="L138" s="289" t="s">
        <v>6</v>
      </c>
      <c r="M138" s="290"/>
      <c r="N138" s="289" t="s">
        <v>7</v>
      </c>
      <c r="O138" s="290"/>
      <c r="P138" s="289" t="s">
        <v>8</v>
      </c>
      <c r="Q138" s="290"/>
      <c r="R138" s="306" t="s">
        <v>141</v>
      </c>
      <c r="S138" s="282" t="s">
        <v>338</v>
      </c>
      <c r="T138" s="306" t="s">
        <v>42</v>
      </c>
      <c r="U138" s="72" t="s">
        <v>9</v>
      </c>
    </row>
    <row r="139" spans="1:21" ht="12.75" customHeight="1" thickBot="1">
      <c r="A139" s="72" t="s">
        <v>3</v>
      </c>
      <c r="B139" s="72" t="s">
        <v>0</v>
      </c>
      <c r="C139" s="283"/>
      <c r="D139" s="280"/>
      <c r="E139" s="282" t="s">
        <v>342</v>
      </c>
      <c r="F139" s="276" t="s">
        <v>344</v>
      </c>
      <c r="G139" s="282" t="s">
        <v>345</v>
      </c>
      <c r="H139" s="279" t="s">
        <v>340</v>
      </c>
      <c r="I139" s="281" t="s">
        <v>339</v>
      </c>
      <c r="J139" s="123" t="s">
        <v>11</v>
      </c>
      <c r="K139" s="124" t="s">
        <v>12</v>
      </c>
      <c r="L139" s="123" t="s">
        <v>13</v>
      </c>
      <c r="M139" s="124" t="s">
        <v>14</v>
      </c>
      <c r="N139" s="123" t="s">
        <v>15</v>
      </c>
      <c r="O139" s="124" t="s">
        <v>16</v>
      </c>
      <c r="P139" s="123" t="s">
        <v>17</v>
      </c>
      <c r="Q139" s="113" t="s">
        <v>18</v>
      </c>
      <c r="R139" s="281"/>
      <c r="S139" s="283"/>
      <c r="T139" s="281"/>
      <c r="U139" s="72" t="s">
        <v>19</v>
      </c>
    </row>
    <row r="140" spans="1:21" ht="12.75" customHeight="1">
      <c r="A140" s="73"/>
      <c r="B140" s="72" t="s">
        <v>4</v>
      </c>
      <c r="C140" s="283"/>
      <c r="D140" s="280"/>
      <c r="E140" s="283"/>
      <c r="F140" s="277"/>
      <c r="G140" s="283"/>
      <c r="H140" s="280"/>
      <c r="I140" s="281"/>
      <c r="J140" s="120" t="s">
        <v>20</v>
      </c>
      <c r="K140" s="121" t="s">
        <v>20</v>
      </c>
      <c r="L140" s="6" t="s">
        <v>20</v>
      </c>
      <c r="M140" s="121" t="s">
        <v>20</v>
      </c>
      <c r="N140" s="6" t="s">
        <v>20</v>
      </c>
      <c r="O140" s="6" t="s">
        <v>20</v>
      </c>
      <c r="P140" s="121" t="s">
        <v>20</v>
      </c>
      <c r="Q140" s="6" t="s">
        <v>20</v>
      </c>
      <c r="R140" s="278"/>
      <c r="S140" s="283"/>
      <c r="T140" s="281"/>
      <c r="U140" s="72" t="s">
        <v>21</v>
      </c>
    </row>
    <row r="141" spans="1:21" ht="12.75" customHeight="1">
      <c r="A141" s="73"/>
      <c r="B141" s="73"/>
      <c r="C141" s="283"/>
      <c r="D141" s="280"/>
      <c r="E141" s="283"/>
      <c r="F141" s="277"/>
      <c r="G141" s="283"/>
      <c r="H141" s="280"/>
      <c r="I141" s="281"/>
      <c r="J141" s="7" t="s">
        <v>22</v>
      </c>
      <c r="K141" s="8" t="s">
        <v>22</v>
      </c>
      <c r="L141" s="7" t="s">
        <v>22</v>
      </c>
      <c r="M141" s="8" t="s">
        <v>22</v>
      </c>
      <c r="N141" s="7" t="s">
        <v>22</v>
      </c>
      <c r="O141" s="7" t="s">
        <v>22</v>
      </c>
      <c r="P141" s="8" t="s">
        <v>22</v>
      </c>
      <c r="Q141" s="7" t="s">
        <v>22</v>
      </c>
      <c r="R141" s="278"/>
      <c r="S141" s="283"/>
      <c r="T141" s="281"/>
      <c r="U141" s="72"/>
    </row>
    <row r="142" spans="1:21" ht="12.75" customHeight="1">
      <c r="A142" s="73"/>
      <c r="B142" s="73"/>
      <c r="C142" s="283"/>
      <c r="D142" s="280"/>
      <c r="E142" s="283"/>
      <c r="F142" s="277"/>
      <c r="G142" s="283"/>
      <c r="H142" s="280"/>
      <c r="I142" s="281"/>
      <c r="J142" s="7" t="s">
        <v>23</v>
      </c>
      <c r="K142" s="8" t="s">
        <v>23</v>
      </c>
      <c r="L142" s="7" t="s">
        <v>23</v>
      </c>
      <c r="M142" s="8" t="s">
        <v>23</v>
      </c>
      <c r="N142" s="7" t="s">
        <v>23</v>
      </c>
      <c r="O142" s="7" t="s">
        <v>23</v>
      </c>
      <c r="P142" s="8" t="s">
        <v>23</v>
      </c>
      <c r="Q142" s="7" t="s">
        <v>23</v>
      </c>
      <c r="R142" s="278"/>
      <c r="S142" s="283"/>
      <c r="T142" s="281"/>
      <c r="U142" s="72"/>
    </row>
    <row r="143" spans="1:21" ht="12.75" customHeight="1">
      <c r="A143" s="73"/>
      <c r="B143" s="73"/>
      <c r="C143" s="283"/>
      <c r="D143" s="280"/>
      <c r="E143" s="283"/>
      <c r="F143" s="277"/>
      <c r="G143" s="283"/>
      <c r="H143" s="280"/>
      <c r="I143" s="281"/>
      <c r="J143" s="7" t="s">
        <v>61</v>
      </c>
      <c r="K143" s="7" t="s">
        <v>61</v>
      </c>
      <c r="L143" s="7" t="s">
        <v>61</v>
      </c>
      <c r="M143" s="7" t="s">
        <v>61</v>
      </c>
      <c r="N143" s="7" t="s">
        <v>61</v>
      </c>
      <c r="O143" s="7" t="s">
        <v>61</v>
      </c>
      <c r="P143" s="7" t="s">
        <v>61</v>
      </c>
      <c r="Q143" s="7" t="s">
        <v>61</v>
      </c>
      <c r="R143" s="278"/>
      <c r="S143" s="283"/>
      <c r="T143" s="281"/>
      <c r="U143" s="72"/>
    </row>
    <row r="144" spans="1:21" ht="12.75" customHeight="1" thickBot="1">
      <c r="A144" s="108"/>
      <c r="B144" s="73"/>
      <c r="C144" s="292"/>
      <c r="D144" s="307"/>
      <c r="E144" s="283"/>
      <c r="F144" s="278"/>
      <c r="G144" s="283"/>
      <c r="H144" s="280"/>
      <c r="I144" s="281"/>
      <c r="J144" s="122" t="s">
        <v>10</v>
      </c>
      <c r="K144" s="122" t="s">
        <v>10</v>
      </c>
      <c r="L144" s="122" t="s">
        <v>10</v>
      </c>
      <c r="M144" s="122" t="s">
        <v>10</v>
      </c>
      <c r="N144" s="122" t="s">
        <v>10</v>
      </c>
      <c r="O144" s="122" t="s">
        <v>10</v>
      </c>
      <c r="P144" s="122" t="s">
        <v>10</v>
      </c>
      <c r="Q144" s="122" t="s">
        <v>10</v>
      </c>
      <c r="R144" s="278"/>
      <c r="S144" s="283"/>
      <c r="T144" s="281"/>
      <c r="U144" s="102"/>
    </row>
    <row r="145" spans="1:21" ht="12.75" customHeight="1" thickBot="1">
      <c r="A145" s="110">
        <v>1</v>
      </c>
      <c r="B145" s="80">
        <v>2</v>
      </c>
      <c r="C145" s="80">
        <v>3</v>
      </c>
      <c r="D145" s="98">
        <v>4</v>
      </c>
      <c r="E145" s="80">
        <v>5</v>
      </c>
      <c r="F145" s="98">
        <v>6</v>
      </c>
      <c r="G145" s="80">
        <v>7</v>
      </c>
      <c r="H145" s="98">
        <v>8</v>
      </c>
      <c r="I145" s="80">
        <v>9</v>
      </c>
      <c r="J145" s="80">
        <v>10</v>
      </c>
      <c r="K145" s="98">
        <v>11</v>
      </c>
      <c r="L145" s="80">
        <v>12</v>
      </c>
      <c r="M145" s="98">
        <v>13</v>
      </c>
      <c r="N145" s="80">
        <v>14</v>
      </c>
      <c r="O145" s="98">
        <v>15</v>
      </c>
      <c r="P145" s="80">
        <v>16</v>
      </c>
      <c r="Q145" s="109">
        <v>17</v>
      </c>
      <c r="R145" s="91">
        <v>18</v>
      </c>
      <c r="S145" s="119">
        <v>19</v>
      </c>
      <c r="T145" s="119">
        <v>20</v>
      </c>
      <c r="U145" s="102">
        <v>21</v>
      </c>
    </row>
    <row r="146" spans="1:21" ht="16.5" customHeight="1" thickBot="1">
      <c r="A146" s="286" t="s">
        <v>186</v>
      </c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8"/>
    </row>
    <row r="147" spans="1:21" ht="12.75" customHeight="1" thickBot="1">
      <c r="A147" s="255" t="s">
        <v>187</v>
      </c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305"/>
    </row>
    <row r="148" spans="1:21" ht="12.75" customHeight="1">
      <c r="A148" s="233"/>
      <c r="B148" s="32"/>
      <c r="C148" s="14"/>
      <c r="D148" s="14"/>
      <c r="E148" s="32"/>
      <c r="F148" s="14"/>
      <c r="G148" s="14"/>
      <c r="H148" s="32"/>
      <c r="I148" s="12"/>
      <c r="J148" s="33">
        <v>26</v>
      </c>
      <c r="K148" s="34">
        <v>26</v>
      </c>
      <c r="L148" s="34"/>
      <c r="M148" s="34"/>
      <c r="N148" s="34"/>
      <c r="O148" s="34"/>
      <c r="P148" s="34"/>
      <c r="Q148" s="45"/>
      <c r="R148" s="14"/>
      <c r="S148" s="32"/>
      <c r="T148" s="12"/>
      <c r="U148" s="46"/>
    </row>
    <row r="149" spans="1:21" ht="12.75" customHeight="1">
      <c r="A149" s="197" t="s">
        <v>114</v>
      </c>
      <c r="B149" s="16" t="s">
        <v>51</v>
      </c>
      <c r="C149" s="17">
        <f>D149/36</f>
        <v>5</v>
      </c>
      <c r="D149" s="17">
        <f>SUM(E149:I149)</f>
        <v>180</v>
      </c>
      <c r="E149" s="16">
        <f>SUM(J148:Q148)</f>
        <v>52</v>
      </c>
      <c r="F149" s="17">
        <f>SUM(J149:Q149)</f>
        <v>60</v>
      </c>
      <c r="G149" s="17">
        <f>SUM(J150:Q150)</f>
        <v>16</v>
      </c>
      <c r="H149" s="16">
        <f>SUM(J151:Q151)</f>
        <v>3</v>
      </c>
      <c r="I149" s="13">
        <f>SUM(J152:Q152)</f>
        <v>49</v>
      </c>
      <c r="J149" s="20">
        <v>30</v>
      </c>
      <c r="K149" s="22">
        <v>30</v>
      </c>
      <c r="L149" s="22"/>
      <c r="M149" s="22"/>
      <c r="N149" s="22"/>
      <c r="O149" s="22"/>
      <c r="P149" s="22"/>
      <c r="Q149" s="75"/>
      <c r="R149" s="17"/>
      <c r="T149" s="178"/>
      <c r="U149" s="177"/>
    </row>
    <row r="150" spans="1:22" ht="12.75" customHeight="1">
      <c r="A150" s="197"/>
      <c r="B150" s="16" t="s">
        <v>52</v>
      </c>
      <c r="C150" s="17"/>
      <c r="D150" s="17"/>
      <c r="E150" s="16"/>
      <c r="F150" s="17"/>
      <c r="G150" s="17"/>
      <c r="H150" s="16"/>
      <c r="I150" s="13"/>
      <c r="J150" s="20">
        <v>8</v>
      </c>
      <c r="K150" s="22">
        <v>8</v>
      </c>
      <c r="L150" s="22"/>
      <c r="M150" s="22"/>
      <c r="N150" s="22"/>
      <c r="O150" s="22"/>
      <c r="P150" s="22"/>
      <c r="Q150" s="75"/>
      <c r="R150" s="17"/>
      <c r="S150" s="16">
        <v>1</v>
      </c>
      <c r="T150" s="13">
        <v>2</v>
      </c>
      <c r="U150" s="84" t="s">
        <v>53</v>
      </c>
      <c r="V150" s="131" t="s">
        <v>371</v>
      </c>
    </row>
    <row r="151" spans="1:21" ht="12.75" customHeight="1">
      <c r="A151" s="197"/>
      <c r="B151" s="16"/>
      <c r="C151" s="17"/>
      <c r="D151" s="17"/>
      <c r="E151" s="16"/>
      <c r="F151" s="17"/>
      <c r="G151" s="17"/>
      <c r="H151" s="16"/>
      <c r="I151" s="13"/>
      <c r="J151" s="47"/>
      <c r="K151" s="48">
        <v>3</v>
      </c>
      <c r="L151" s="48"/>
      <c r="M151" s="48"/>
      <c r="N151" s="48"/>
      <c r="O151" s="48"/>
      <c r="P151" s="48"/>
      <c r="Q151" s="75"/>
      <c r="R151" s="17"/>
      <c r="S151" s="16"/>
      <c r="T151" s="13"/>
      <c r="U151" s="84"/>
    </row>
    <row r="152" spans="1:21" ht="12.75" customHeight="1" thickBot="1">
      <c r="A152" s="234"/>
      <c r="B152" s="27"/>
      <c r="C152" s="25"/>
      <c r="D152" s="25"/>
      <c r="E152" s="27"/>
      <c r="F152" s="25"/>
      <c r="G152" s="25"/>
      <c r="H152" s="27"/>
      <c r="I152" s="24"/>
      <c r="J152" s="28">
        <v>26</v>
      </c>
      <c r="K152" s="29">
        <v>23</v>
      </c>
      <c r="L152" s="29"/>
      <c r="M152" s="29"/>
      <c r="N152" s="29"/>
      <c r="O152" s="29"/>
      <c r="P152" s="29"/>
      <c r="Q152" s="27"/>
      <c r="R152" s="17"/>
      <c r="S152" s="27"/>
      <c r="T152" s="24"/>
      <c r="U152" s="171"/>
    </row>
    <row r="153" spans="1:21" ht="12.75" customHeight="1">
      <c r="A153" s="197"/>
      <c r="B153" s="16"/>
      <c r="C153" s="17"/>
      <c r="D153" s="17"/>
      <c r="E153" s="16"/>
      <c r="F153" s="17"/>
      <c r="G153" s="17"/>
      <c r="H153" s="16"/>
      <c r="I153" s="13"/>
      <c r="J153" s="43"/>
      <c r="K153" s="58"/>
      <c r="L153" s="58">
        <v>30</v>
      </c>
      <c r="M153" s="58"/>
      <c r="N153" s="58"/>
      <c r="O153" s="58"/>
      <c r="P153" s="58"/>
      <c r="Q153" s="74"/>
      <c r="R153" s="17"/>
      <c r="S153" s="16"/>
      <c r="T153" s="13"/>
      <c r="U153" s="84"/>
    </row>
    <row r="154" spans="1:21" ht="12.75" customHeight="1">
      <c r="A154" s="197" t="s">
        <v>116</v>
      </c>
      <c r="B154" s="16" t="s">
        <v>55</v>
      </c>
      <c r="C154" s="17">
        <f>D154/36</f>
        <v>5</v>
      </c>
      <c r="D154" s="17">
        <f>SUM(E154:I154)</f>
        <v>180</v>
      </c>
      <c r="E154" s="16">
        <f>SUM(J153:Q153)</f>
        <v>30</v>
      </c>
      <c r="F154" s="17">
        <f>SUM(J154:Q154)</f>
        <v>36</v>
      </c>
      <c r="G154" s="17">
        <f>SUM(J155:Q155)</f>
        <v>26</v>
      </c>
      <c r="H154" s="16">
        <f>SUM(J156:Q156)</f>
        <v>3</v>
      </c>
      <c r="I154" s="13">
        <f>SUM(J157:Q157)</f>
        <v>85</v>
      </c>
      <c r="J154" s="20"/>
      <c r="K154" s="22"/>
      <c r="L154" s="22">
        <v>36</v>
      </c>
      <c r="M154" s="22"/>
      <c r="N154" s="22"/>
      <c r="O154" s="22"/>
      <c r="P154" s="22"/>
      <c r="Q154" s="75"/>
      <c r="R154" s="17"/>
      <c r="S154" s="16"/>
      <c r="T154" s="178"/>
      <c r="U154" s="177"/>
    </row>
    <row r="155" spans="1:22" ht="12.75" customHeight="1">
      <c r="A155" s="197"/>
      <c r="B155" s="16"/>
      <c r="C155" s="17"/>
      <c r="D155" s="17"/>
      <c r="E155" s="16"/>
      <c r="F155" s="17"/>
      <c r="G155" s="17"/>
      <c r="H155" s="16"/>
      <c r="I155" s="13"/>
      <c r="J155" s="20"/>
      <c r="K155" s="22"/>
      <c r="L155" s="22">
        <v>26</v>
      </c>
      <c r="M155" s="22"/>
      <c r="N155" s="22"/>
      <c r="O155" s="22"/>
      <c r="P155" s="22"/>
      <c r="Q155" s="75"/>
      <c r="R155" s="17">
        <v>4</v>
      </c>
      <c r="S155" s="16"/>
      <c r="T155" s="13">
        <v>3</v>
      </c>
      <c r="U155" s="84" t="s">
        <v>53</v>
      </c>
      <c r="V155" s="131" t="s">
        <v>371</v>
      </c>
    </row>
    <row r="156" spans="1:21" ht="12.75" customHeight="1">
      <c r="A156" s="197"/>
      <c r="B156" s="16"/>
      <c r="C156" s="17"/>
      <c r="D156" s="17"/>
      <c r="E156" s="16"/>
      <c r="F156" s="17"/>
      <c r="G156" s="17"/>
      <c r="H156" s="16"/>
      <c r="I156" s="13"/>
      <c r="J156" s="47"/>
      <c r="K156" s="48"/>
      <c r="L156" s="48">
        <v>3</v>
      </c>
      <c r="M156" s="48"/>
      <c r="N156" s="48"/>
      <c r="O156" s="48"/>
      <c r="P156" s="48"/>
      <c r="Q156" s="75"/>
      <c r="R156" s="17" t="s">
        <v>222</v>
      </c>
      <c r="S156" s="16"/>
      <c r="T156" s="13"/>
      <c r="U156" s="84"/>
    </row>
    <row r="157" spans="1:21" ht="12.75" customHeight="1" thickBot="1">
      <c r="A157" s="234"/>
      <c r="B157" s="27"/>
      <c r="C157" s="25"/>
      <c r="D157" s="25"/>
      <c r="E157" s="27"/>
      <c r="F157" s="25"/>
      <c r="G157" s="25"/>
      <c r="H157" s="27"/>
      <c r="I157" s="24"/>
      <c r="J157" s="28"/>
      <c r="K157" s="29"/>
      <c r="L157" s="29">
        <v>85</v>
      </c>
      <c r="M157" s="29"/>
      <c r="N157" s="29"/>
      <c r="O157" s="29"/>
      <c r="P157" s="29"/>
      <c r="Q157" s="27"/>
      <c r="R157" s="17"/>
      <c r="S157" s="27"/>
      <c r="T157" s="24"/>
      <c r="U157" s="171"/>
    </row>
    <row r="158" spans="1:21" ht="12.75" customHeight="1">
      <c r="A158" s="233"/>
      <c r="B158" s="32"/>
      <c r="C158" s="14"/>
      <c r="D158" s="14"/>
      <c r="E158" s="32"/>
      <c r="F158" s="14"/>
      <c r="G158" s="14"/>
      <c r="H158" s="32"/>
      <c r="I158" s="12"/>
      <c r="J158" s="33"/>
      <c r="K158" s="34"/>
      <c r="L158" s="34"/>
      <c r="M158" s="34">
        <v>30</v>
      </c>
      <c r="N158" s="34"/>
      <c r="O158" s="34"/>
      <c r="P158" s="34"/>
      <c r="Q158" s="45"/>
      <c r="R158" s="17"/>
      <c r="S158" s="36"/>
      <c r="T158" s="12"/>
      <c r="U158" s="46"/>
    </row>
    <row r="159" spans="1:21" ht="12.75" customHeight="1">
      <c r="A159" s="197" t="s">
        <v>117</v>
      </c>
      <c r="B159" s="16" t="s">
        <v>57</v>
      </c>
      <c r="C159" s="17">
        <f>D159/36</f>
        <v>5</v>
      </c>
      <c r="D159" s="17">
        <f>SUM(E159:I159)</f>
        <v>180</v>
      </c>
      <c r="E159" s="16">
        <f>SUM(J158:Q158)</f>
        <v>30</v>
      </c>
      <c r="F159" s="17">
        <f>SUM(J159:Q159)</f>
        <v>36</v>
      </c>
      <c r="G159" s="17">
        <f>SUM(J160:Q160)</f>
        <v>26</v>
      </c>
      <c r="H159" s="16">
        <f>SUM(J161:Q161)</f>
        <v>3</v>
      </c>
      <c r="I159" s="13">
        <f>SUM(J162:Q162)</f>
        <v>85</v>
      </c>
      <c r="J159" s="20"/>
      <c r="K159" s="22"/>
      <c r="L159" s="22"/>
      <c r="M159" s="22">
        <v>36</v>
      </c>
      <c r="N159" s="22"/>
      <c r="O159" s="22"/>
      <c r="P159" s="22"/>
      <c r="Q159" s="75"/>
      <c r="R159" s="17"/>
      <c r="S159" s="15"/>
      <c r="U159" s="177"/>
    </row>
    <row r="160" spans="1:22" ht="12.75" customHeight="1">
      <c r="A160" s="197"/>
      <c r="B160" s="16"/>
      <c r="C160" s="17"/>
      <c r="D160" s="17"/>
      <c r="E160" s="16"/>
      <c r="F160" s="17"/>
      <c r="G160" s="17"/>
      <c r="H160" s="16"/>
      <c r="I160" s="13"/>
      <c r="J160" s="20"/>
      <c r="K160" s="22"/>
      <c r="L160" s="22"/>
      <c r="M160" s="22">
        <v>26</v>
      </c>
      <c r="N160" s="22"/>
      <c r="O160" s="22"/>
      <c r="P160" s="22"/>
      <c r="Q160" s="75"/>
      <c r="R160" s="17"/>
      <c r="S160" s="15"/>
      <c r="T160" s="13">
        <v>4</v>
      </c>
      <c r="U160" s="84" t="s">
        <v>53</v>
      </c>
      <c r="V160" s="131" t="s">
        <v>371</v>
      </c>
    </row>
    <row r="161" spans="1:21" ht="12.75" customHeight="1">
      <c r="A161" s="197"/>
      <c r="B161" s="16"/>
      <c r="C161" s="17"/>
      <c r="D161" s="17"/>
      <c r="E161" s="16"/>
      <c r="F161" s="17"/>
      <c r="G161" s="17"/>
      <c r="H161" s="16"/>
      <c r="I161" s="13"/>
      <c r="J161" s="47"/>
      <c r="K161" s="48"/>
      <c r="L161" s="48"/>
      <c r="M161" s="48">
        <v>3</v>
      </c>
      <c r="N161" s="48"/>
      <c r="O161" s="48"/>
      <c r="P161" s="48"/>
      <c r="Q161" s="75"/>
      <c r="R161" s="17"/>
      <c r="S161" s="15"/>
      <c r="T161" s="13"/>
      <c r="U161" s="84"/>
    </row>
    <row r="162" spans="1:21" ht="12.75" customHeight="1" thickBot="1">
      <c r="A162" s="234"/>
      <c r="B162" s="27"/>
      <c r="C162" s="25"/>
      <c r="D162" s="25"/>
      <c r="E162" s="27"/>
      <c r="F162" s="25"/>
      <c r="G162" s="25"/>
      <c r="H162" s="27"/>
      <c r="I162" s="24"/>
      <c r="J162" s="28"/>
      <c r="K162" s="29"/>
      <c r="L162" s="29"/>
      <c r="M162" s="29">
        <v>85</v>
      </c>
      <c r="N162" s="29"/>
      <c r="O162" s="29"/>
      <c r="P162" s="29"/>
      <c r="Q162" s="27"/>
      <c r="R162" s="25"/>
      <c r="S162" s="26"/>
      <c r="T162" s="24"/>
      <c r="U162" s="171"/>
    </row>
    <row r="163" spans="1:21" ht="12.75" customHeight="1">
      <c r="A163" s="197"/>
      <c r="B163" s="16" t="s">
        <v>102</v>
      </c>
      <c r="C163" s="17"/>
      <c r="D163" s="17"/>
      <c r="E163" s="16"/>
      <c r="F163" s="17"/>
      <c r="G163" s="17"/>
      <c r="H163" s="16"/>
      <c r="I163" s="13"/>
      <c r="J163" s="33"/>
      <c r="K163" s="34"/>
      <c r="L163" s="34"/>
      <c r="M163" s="34"/>
      <c r="N163" s="34">
        <v>30</v>
      </c>
      <c r="O163" s="34"/>
      <c r="P163" s="34"/>
      <c r="Q163" s="35"/>
      <c r="R163" s="17"/>
      <c r="S163" s="17"/>
      <c r="T163" s="13"/>
      <c r="U163" s="84"/>
    </row>
    <row r="164" spans="1:21" ht="12.75" customHeight="1">
      <c r="A164" s="197" t="s">
        <v>188</v>
      </c>
      <c r="B164" s="16" t="s">
        <v>99</v>
      </c>
      <c r="C164" s="17">
        <f>D164/36</f>
        <v>5</v>
      </c>
      <c r="D164" s="17">
        <f>SUM(E164:I164)</f>
        <v>180</v>
      </c>
      <c r="E164" s="16">
        <f>SUM(J163:Q163)</f>
        <v>30</v>
      </c>
      <c r="F164" s="17">
        <f>SUM(J164:Q164)</f>
        <v>36</v>
      </c>
      <c r="G164" s="17">
        <f>SUM(J165:Q165)</f>
        <v>26</v>
      </c>
      <c r="H164" s="16">
        <f>SUM(J166:Q166)</f>
        <v>3</v>
      </c>
      <c r="I164" s="13">
        <f>SUM(J167:Q167)</f>
        <v>85</v>
      </c>
      <c r="J164" s="20"/>
      <c r="K164" s="22"/>
      <c r="L164" s="22"/>
      <c r="M164" s="22"/>
      <c r="N164" s="22">
        <v>36</v>
      </c>
      <c r="O164" s="22"/>
      <c r="P164" s="22"/>
      <c r="Q164" s="23"/>
      <c r="R164" s="17"/>
      <c r="S164" s="17"/>
      <c r="U164" s="177"/>
    </row>
    <row r="165" spans="1:22" ht="12.75" customHeight="1">
      <c r="A165" s="197"/>
      <c r="B165" s="16" t="s">
        <v>59</v>
      </c>
      <c r="C165" s="17"/>
      <c r="D165" s="17"/>
      <c r="E165" s="16"/>
      <c r="F165" s="17"/>
      <c r="G165" s="17"/>
      <c r="H165" s="16"/>
      <c r="I165" s="13"/>
      <c r="J165" s="20"/>
      <c r="K165" s="22"/>
      <c r="L165" s="22"/>
      <c r="M165" s="22"/>
      <c r="N165" s="22">
        <v>26</v>
      </c>
      <c r="O165" s="22"/>
      <c r="P165" s="22"/>
      <c r="Q165" s="23"/>
      <c r="R165" s="17"/>
      <c r="S165" s="17"/>
      <c r="T165" s="13">
        <v>5</v>
      </c>
      <c r="U165" s="84" t="s">
        <v>53</v>
      </c>
      <c r="V165" s="131" t="s">
        <v>371</v>
      </c>
    </row>
    <row r="166" spans="1:21" ht="12.75" customHeight="1">
      <c r="A166" s="197"/>
      <c r="B166" s="16" t="s">
        <v>60</v>
      </c>
      <c r="C166" s="17"/>
      <c r="D166" s="17"/>
      <c r="E166" s="16"/>
      <c r="F166" s="17"/>
      <c r="G166" s="17"/>
      <c r="H166" s="16"/>
      <c r="I166" s="13"/>
      <c r="J166" s="20"/>
      <c r="K166" s="22"/>
      <c r="L166" s="22"/>
      <c r="M166" s="22"/>
      <c r="N166" s="22">
        <v>3</v>
      </c>
      <c r="O166" s="22"/>
      <c r="P166" s="22"/>
      <c r="Q166" s="23"/>
      <c r="R166" s="17"/>
      <c r="S166" s="17"/>
      <c r="T166" s="13"/>
      <c r="U166" s="84"/>
    </row>
    <row r="167" spans="1:21" ht="12.75" customHeight="1" thickBot="1">
      <c r="A167" s="197"/>
      <c r="B167" s="16"/>
      <c r="C167" s="17"/>
      <c r="D167" s="17"/>
      <c r="E167" s="16"/>
      <c r="F167" s="17"/>
      <c r="G167" s="17"/>
      <c r="H167" s="16"/>
      <c r="I167" s="13"/>
      <c r="J167" s="40"/>
      <c r="K167" s="41"/>
      <c r="L167" s="41"/>
      <c r="M167" s="41"/>
      <c r="N167" s="41">
        <v>85</v>
      </c>
      <c r="O167" s="41"/>
      <c r="P167" s="41"/>
      <c r="Q167" s="15"/>
      <c r="R167" s="17"/>
      <c r="S167" s="17"/>
      <c r="T167" s="13"/>
      <c r="U167" s="84"/>
    </row>
    <row r="168" spans="1:21" ht="12.75" customHeight="1">
      <c r="A168" s="233"/>
      <c r="B168" s="32"/>
      <c r="C168" s="14"/>
      <c r="D168" s="14"/>
      <c r="E168" s="32"/>
      <c r="F168" s="14"/>
      <c r="G168" s="14"/>
      <c r="H168" s="32"/>
      <c r="I168" s="12"/>
      <c r="J168" s="33">
        <v>30</v>
      </c>
      <c r="K168" s="34">
        <v>30</v>
      </c>
      <c r="L168" s="34"/>
      <c r="M168" s="34"/>
      <c r="N168" s="34"/>
      <c r="O168" s="34"/>
      <c r="P168" s="34"/>
      <c r="Q168" s="39"/>
      <c r="R168" s="14"/>
      <c r="S168" s="12"/>
      <c r="T168" s="14"/>
      <c r="U168" s="46"/>
    </row>
    <row r="169" spans="1:21" ht="12.75" customHeight="1">
      <c r="A169" s="197" t="s">
        <v>189</v>
      </c>
      <c r="B169" s="16" t="s">
        <v>105</v>
      </c>
      <c r="C169" s="17">
        <f>D169/36</f>
        <v>6</v>
      </c>
      <c r="D169" s="17">
        <f>SUM(E169:I169)</f>
        <v>216</v>
      </c>
      <c r="E169" s="16">
        <f>SUM(J168:Q168)</f>
        <v>60</v>
      </c>
      <c r="F169" s="17">
        <f>SUM(J169:Q169)</f>
        <v>68</v>
      </c>
      <c r="G169" s="17">
        <f>SUM(J170:Q170)</f>
        <v>40</v>
      </c>
      <c r="H169" s="16">
        <f>SUM(J171:Q171)</f>
        <v>3</v>
      </c>
      <c r="I169" s="13">
        <f>SUM(J172:Q172)</f>
        <v>45</v>
      </c>
      <c r="J169" s="20">
        <v>34</v>
      </c>
      <c r="K169" s="22">
        <v>34</v>
      </c>
      <c r="L169" s="22"/>
      <c r="M169" s="22"/>
      <c r="N169" s="22"/>
      <c r="O169" s="22"/>
      <c r="P169" s="22"/>
      <c r="Q169" s="38"/>
      <c r="R169" s="17"/>
      <c r="T169" s="176"/>
      <c r="U169" s="177"/>
    </row>
    <row r="170" spans="1:22" ht="12.75" customHeight="1">
      <c r="A170" s="197"/>
      <c r="B170" s="16" t="s">
        <v>104</v>
      </c>
      <c r="C170" s="17"/>
      <c r="D170" s="17"/>
      <c r="E170" s="16"/>
      <c r="F170" s="17"/>
      <c r="G170" s="17"/>
      <c r="H170" s="16"/>
      <c r="I170" s="13"/>
      <c r="J170" s="20">
        <v>20</v>
      </c>
      <c r="K170" s="22">
        <v>20</v>
      </c>
      <c r="L170" s="22"/>
      <c r="M170" s="22"/>
      <c r="N170" s="22"/>
      <c r="O170" s="22"/>
      <c r="P170" s="22"/>
      <c r="Q170" s="38"/>
      <c r="R170" s="17"/>
      <c r="S170" s="13">
        <v>1</v>
      </c>
      <c r="T170" s="17">
        <v>2</v>
      </c>
      <c r="U170" s="84" t="s">
        <v>64</v>
      </c>
      <c r="V170" s="131" t="s">
        <v>371</v>
      </c>
    </row>
    <row r="171" spans="1:21" ht="12.75" customHeight="1">
      <c r="A171" s="197"/>
      <c r="B171" s="16" t="s">
        <v>63</v>
      </c>
      <c r="C171" s="17"/>
      <c r="D171" s="17"/>
      <c r="E171" s="16"/>
      <c r="F171" s="17"/>
      <c r="G171" s="17"/>
      <c r="H171" s="16"/>
      <c r="I171" s="13"/>
      <c r="J171" s="47"/>
      <c r="K171" s="48">
        <v>3</v>
      </c>
      <c r="L171" s="48"/>
      <c r="M171" s="48"/>
      <c r="N171" s="48"/>
      <c r="O171" s="48"/>
      <c r="P171" s="48"/>
      <c r="Q171" s="38"/>
      <c r="R171" s="17"/>
      <c r="S171" s="13"/>
      <c r="T171" s="17"/>
      <c r="U171" s="84"/>
    </row>
    <row r="172" spans="1:21" ht="12.75" customHeight="1" thickBot="1">
      <c r="A172" s="234"/>
      <c r="B172" s="16"/>
      <c r="C172" s="25"/>
      <c r="D172" s="25"/>
      <c r="E172" s="27"/>
      <c r="F172" s="25"/>
      <c r="G172" s="25"/>
      <c r="H172" s="27"/>
      <c r="I172" s="24"/>
      <c r="J172" s="28">
        <v>24</v>
      </c>
      <c r="K172" s="29">
        <v>21</v>
      </c>
      <c r="L172" s="29"/>
      <c r="M172" s="29"/>
      <c r="N172" s="29"/>
      <c r="O172" s="29"/>
      <c r="P172" s="29"/>
      <c r="Q172" s="26"/>
      <c r="R172" s="25"/>
      <c r="S172" s="24"/>
      <c r="T172" s="25"/>
      <c r="U172" s="171"/>
    </row>
    <row r="173" spans="1:21" ht="12.75" customHeight="1">
      <c r="A173" s="236"/>
      <c r="B173" s="14"/>
      <c r="C173" s="36"/>
      <c r="D173" s="14"/>
      <c r="E173" s="32"/>
      <c r="F173" s="14"/>
      <c r="G173" s="14"/>
      <c r="H173" s="32"/>
      <c r="I173" s="12"/>
      <c r="J173" s="33"/>
      <c r="K173" s="34"/>
      <c r="L173" s="34">
        <v>30</v>
      </c>
      <c r="M173" s="34"/>
      <c r="N173" s="34"/>
      <c r="O173" s="34"/>
      <c r="P173" s="34"/>
      <c r="Q173" s="39"/>
      <c r="R173" s="14"/>
      <c r="S173" s="14"/>
      <c r="T173" s="12"/>
      <c r="U173" s="46"/>
    </row>
    <row r="174" spans="1:21" ht="12.75" customHeight="1">
      <c r="A174" s="195" t="s">
        <v>190</v>
      </c>
      <c r="B174" s="17" t="s">
        <v>66</v>
      </c>
      <c r="C174" s="17">
        <f>D174/36</f>
        <v>5</v>
      </c>
      <c r="D174" s="17">
        <f>SUM(E174:I174)</f>
        <v>180</v>
      </c>
      <c r="E174" s="16">
        <f>SUM(J173:Q173)</f>
        <v>30</v>
      </c>
      <c r="F174" s="17">
        <f>SUM(J174:Q174)</f>
        <v>36</v>
      </c>
      <c r="G174" s="17">
        <f>SUM(J175:Q175)</f>
        <v>26</v>
      </c>
      <c r="H174" s="16">
        <f>SUM(J176:Q176)</f>
        <v>3</v>
      </c>
      <c r="I174" s="13">
        <f>SUM(J177:Q177)</f>
        <v>85</v>
      </c>
      <c r="J174" s="20"/>
      <c r="K174" s="22"/>
      <c r="L174" s="22">
        <v>36</v>
      </c>
      <c r="M174" s="22"/>
      <c r="N174" s="22"/>
      <c r="O174" s="22"/>
      <c r="P174" s="22"/>
      <c r="Q174" s="38"/>
      <c r="R174" s="17"/>
      <c r="S174" s="17"/>
      <c r="U174" s="177"/>
    </row>
    <row r="175" spans="1:22" ht="12.75" customHeight="1">
      <c r="A175" s="195"/>
      <c r="B175" s="17" t="s">
        <v>277</v>
      </c>
      <c r="C175" s="15"/>
      <c r="D175" s="17"/>
      <c r="E175" s="16"/>
      <c r="F175" s="17"/>
      <c r="G175" s="17"/>
      <c r="H175" s="16"/>
      <c r="I175" s="13"/>
      <c r="J175" s="20"/>
      <c r="K175" s="22"/>
      <c r="L175" s="22">
        <v>26</v>
      </c>
      <c r="M175" s="22"/>
      <c r="N175" s="22"/>
      <c r="O175" s="22"/>
      <c r="P175" s="22"/>
      <c r="Q175" s="38"/>
      <c r="R175" s="17"/>
      <c r="S175" s="17"/>
      <c r="T175" s="13">
        <v>3</v>
      </c>
      <c r="U175" s="84" t="s">
        <v>64</v>
      </c>
      <c r="V175" s="131" t="s">
        <v>371</v>
      </c>
    </row>
    <row r="176" spans="1:21" ht="12.75" customHeight="1">
      <c r="A176" s="195"/>
      <c r="B176" s="17"/>
      <c r="C176" s="15"/>
      <c r="D176" s="17"/>
      <c r="E176" s="16"/>
      <c r="F176" s="17"/>
      <c r="G176" s="17"/>
      <c r="H176" s="16"/>
      <c r="I176" s="13"/>
      <c r="J176" s="20"/>
      <c r="K176" s="22"/>
      <c r="L176" s="22">
        <v>3</v>
      </c>
      <c r="M176" s="22"/>
      <c r="N176" s="22"/>
      <c r="O176" s="22"/>
      <c r="P176" s="22"/>
      <c r="Q176" s="38"/>
      <c r="R176" s="17"/>
      <c r="S176" s="17"/>
      <c r="T176" s="13"/>
      <c r="U176" s="84"/>
    </row>
    <row r="177" spans="1:21" ht="12.75" customHeight="1" thickBot="1">
      <c r="A177" s="195"/>
      <c r="B177" s="25"/>
      <c r="C177" s="15"/>
      <c r="D177" s="17"/>
      <c r="E177" s="16"/>
      <c r="F177" s="17"/>
      <c r="G177" s="17"/>
      <c r="H177" s="16"/>
      <c r="I177" s="13"/>
      <c r="J177" s="20"/>
      <c r="K177" s="22"/>
      <c r="L177" s="22">
        <v>85</v>
      </c>
      <c r="M177" s="22"/>
      <c r="N177" s="22"/>
      <c r="O177" s="22"/>
      <c r="P177" s="22"/>
      <c r="Q177" s="38"/>
      <c r="R177" s="17"/>
      <c r="S177" s="17"/>
      <c r="T177" s="13"/>
      <c r="U177" s="84"/>
    </row>
    <row r="178" spans="1:21" ht="12.75" customHeight="1">
      <c r="A178" s="233"/>
      <c r="B178" s="16"/>
      <c r="C178" s="14"/>
      <c r="D178" s="14"/>
      <c r="E178" s="32"/>
      <c r="F178" s="14"/>
      <c r="G178" s="14"/>
      <c r="H178" s="32"/>
      <c r="I178" s="12"/>
      <c r="J178" s="33"/>
      <c r="K178" s="34"/>
      <c r="L178" s="34"/>
      <c r="M178" s="34">
        <v>30</v>
      </c>
      <c r="N178" s="34"/>
      <c r="O178" s="34"/>
      <c r="P178" s="34"/>
      <c r="Q178" s="35"/>
      <c r="R178" s="36"/>
      <c r="S178" s="14"/>
      <c r="T178" s="12"/>
      <c r="U178" s="46"/>
    </row>
    <row r="179" spans="1:21" ht="12.75" customHeight="1">
      <c r="A179" s="197" t="s">
        <v>191</v>
      </c>
      <c r="B179" s="16" t="s">
        <v>71</v>
      </c>
      <c r="C179" s="17">
        <f>D179/36</f>
        <v>5</v>
      </c>
      <c r="D179" s="17">
        <f>SUM(E179:I179)</f>
        <v>180</v>
      </c>
      <c r="E179" s="16">
        <f>SUM(J178:Q178)</f>
        <v>30</v>
      </c>
      <c r="F179" s="17">
        <f>SUM(J179:Q179)</f>
        <v>36</v>
      </c>
      <c r="G179" s="17">
        <f>SUM(J180:Q180)</f>
        <v>26</v>
      </c>
      <c r="H179" s="16">
        <f>SUM(J181:Q181)</f>
        <v>3</v>
      </c>
      <c r="I179" s="13">
        <f>SUM(J182:Q182)</f>
        <v>85</v>
      </c>
      <c r="J179" s="20"/>
      <c r="K179" s="21"/>
      <c r="L179" s="22"/>
      <c r="M179" s="22">
        <v>36</v>
      </c>
      <c r="N179" s="22"/>
      <c r="O179" s="22"/>
      <c r="P179" s="22"/>
      <c r="Q179" s="23"/>
      <c r="R179" s="15"/>
      <c r="S179" s="17"/>
      <c r="U179" s="177"/>
    </row>
    <row r="180" spans="1:22" ht="12.75" customHeight="1">
      <c r="A180" s="197"/>
      <c r="B180" s="244" t="s">
        <v>72</v>
      </c>
      <c r="C180" s="18"/>
      <c r="D180" s="17"/>
      <c r="E180" s="16"/>
      <c r="F180" s="17"/>
      <c r="G180" s="17"/>
      <c r="H180" s="16"/>
      <c r="I180" s="13"/>
      <c r="J180" s="20"/>
      <c r="K180" s="22"/>
      <c r="L180" s="22"/>
      <c r="M180" s="22">
        <v>26</v>
      </c>
      <c r="N180" s="22"/>
      <c r="O180" s="22"/>
      <c r="P180" s="22"/>
      <c r="Q180" s="23"/>
      <c r="R180" s="15"/>
      <c r="S180" s="17"/>
      <c r="T180" s="13">
        <v>4</v>
      </c>
      <c r="U180" s="84" t="s">
        <v>64</v>
      </c>
      <c r="V180" s="131" t="s">
        <v>371</v>
      </c>
    </row>
    <row r="181" spans="1:21" ht="12.75" customHeight="1">
      <c r="A181" s="197"/>
      <c r="B181" s="244" t="s">
        <v>73</v>
      </c>
      <c r="C181" s="18"/>
      <c r="D181" s="17"/>
      <c r="E181" s="16"/>
      <c r="F181" s="17"/>
      <c r="G181" s="17"/>
      <c r="H181" s="16"/>
      <c r="I181" s="13"/>
      <c r="J181" s="47"/>
      <c r="K181" s="48"/>
      <c r="L181" s="48"/>
      <c r="M181" s="22">
        <v>3</v>
      </c>
      <c r="N181" s="48"/>
      <c r="O181" s="48"/>
      <c r="P181" s="48"/>
      <c r="Q181" s="49"/>
      <c r="R181" s="15"/>
      <c r="S181" s="17"/>
      <c r="T181" s="13"/>
      <c r="U181" s="84"/>
    </row>
    <row r="182" spans="1:21" ht="12.75" customHeight="1" thickBot="1">
      <c r="A182" s="234"/>
      <c r="B182" s="27"/>
      <c r="C182" s="25"/>
      <c r="D182" s="25"/>
      <c r="E182" s="27"/>
      <c r="F182" s="25"/>
      <c r="G182" s="25"/>
      <c r="H182" s="27"/>
      <c r="I182" s="24"/>
      <c r="J182" s="28"/>
      <c r="K182" s="29"/>
      <c r="L182" s="29"/>
      <c r="M182" s="22">
        <v>85</v>
      </c>
      <c r="N182" s="29"/>
      <c r="O182" s="29"/>
      <c r="P182" s="29"/>
      <c r="Q182" s="30"/>
      <c r="R182" s="26"/>
      <c r="S182" s="25"/>
      <c r="T182" s="24"/>
      <c r="U182" s="171"/>
    </row>
    <row r="183" spans="1:21" ht="12.75" customHeight="1">
      <c r="A183" s="233"/>
      <c r="B183" s="32"/>
      <c r="C183" s="14"/>
      <c r="D183" s="14"/>
      <c r="E183" s="32"/>
      <c r="F183" s="14"/>
      <c r="G183" s="14"/>
      <c r="H183" s="32"/>
      <c r="I183" s="12"/>
      <c r="J183" s="33">
        <v>20</v>
      </c>
      <c r="K183" s="34">
        <v>20</v>
      </c>
      <c r="L183" s="34">
        <v>20</v>
      </c>
      <c r="M183" s="34">
        <v>20</v>
      </c>
      <c r="N183" s="34">
        <v>30</v>
      </c>
      <c r="O183" s="34"/>
      <c r="P183" s="34"/>
      <c r="Q183" s="35"/>
      <c r="R183" s="36"/>
      <c r="S183" s="14">
        <v>1</v>
      </c>
      <c r="T183" s="12"/>
      <c r="U183" s="46"/>
    </row>
    <row r="184" spans="1:21" ht="12.75" customHeight="1">
      <c r="A184" s="197" t="s">
        <v>192</v>
      </c>
      <c r="B184" s="244" t="s">
        <v>125</v>
      </c>
      <c r="C184" s="17">
        <f>D184/36</f>
        <v>15</v>
      </c>
      <c r="D184" s="17">
        <f>SUM(E184:I184)</f>
        <v>540</v>
      </c>
      <c r="E184" s="16">
        <f>SUM(J183:Q183)</f>
        <v>110</v>
      </c>
      <c r="F184" s="17">
        <f>SUM(J184:Q184)</f>
        <v>100</v>
      </c>
      <c r="G184" s="17">
        <f>SUM(J185:Q185)</f>
        <v>66</v>
      </c>
      <c r="H184" s="16">
        <f>SUM(J186:Q186)</f>
        <v>3</v>
      </c>
      <c r="I184" s="13">
        <f>SUM(J187:Q187)</f>
        <v>261</v>
      </c>
      <c r="J184" s="20">
        <v>16</v>
      </c>
      <c r="K184" s="22">
        <v>16</v>
      </c>
      <c r="L184" s="22">
        <v>16</v>
      </c>
      <c r="M184" s="22">
        <v>16</v>
      </c>
      <c r="N184" s="22">
        <v>36</v>
      </c>
      <c r="O184" s="22"/>
      <c r="P184" s="22"/>
      <c r="Q184" s="38"/>
      <c r="R184" s="15"/>
      <c r="S184" s="17">
        <v>2</v>
      </c>
      <c r="U184" s="84" t="s">
        <v>245</v>
      </c>
    </row>
    <row r="185" spans="1:22" ht="12.75" customHeight="1">
      <c r="A185" s="197"/>
      <c r="B185" s="244" t="s">
        <v>278</v>
      </c>
      <c r="C185" s="18"/>
      <c r="D185" s="17"/>
      <c r="E185" s="16"/>
      <c r="F185" s="17"/>
      <c r="G185" s="17"/>
      <c r="H185" s="16"/>
      <c r="I185" s="13"/>
      <c r="J185" s="20">
        <v>10</v>
      </c>
      <c r="K185" s="22">
        <v>10</v>
      </c>
      <c r="L185" s="22">
        <v>10</v>
      </c>
      <c r="M185" s="22">
        <v>10</v>
      </c>
      <c r="N185" s="22">
        <v>26</v>
      </c>
      <c r="O185" s="22"/>
      <c r="P185" s="22"/>
      <c r="Q185" s="38"/>
      <c r="R185" s="15"/>
      <c r="S185" s="17">
        <v>3</v>
      </c>
      <c r="T185" s="13">
        <v>5</v>
      </c>
      <c r="U185" s="84" t="s">
        <v>246</v>
      </c>
      <c r="V185" s="131" t="s">
        <v>371</v>
      </c>
    </row>
    <row r="186" spans="1:21" ht="12.75" customHeight="1">
      <c r="A186" s="197"/>
      <c r="B186" s="244"/>
      <c r="C186" s="18"/>
      <c r="D186" s="17"/>
      <c r="E186" s="16"/>
      <c r="F186" s="17"/>
      <c r="G186" s="17"/>
      <c r="H186" s="16"/>
      <c r="I186" s="13"/>
      <c r="J186" s="20"/>
      <c r="K186" s="22"/>
      <c r="L186" s="22"/>
      <c r="M186" s="22"/>
      <c r="N186" s="22">
        <v>3</v>
      </c>
      <c r="O186" s="22"/>
      <c r="P186" s="22"/>
      <c r="Q186" s="38"/>
      <c r="R186" s="15"/>
      <c r="S186" s="17">
        <v>4</v>
      </c>
      <c r="T186" s="13"/>
      <c r="U186" s="84"/>
    </row>
    <row r="187" spans="1:21" ht="12.75" customHeight="1" thickBot="1">
      <c r="A187" s="234"/>
      <c r="B187" s="27"/>
      <c r="C187" s="25"/>
      <c r="D187" s="25"/>
      <c r="E187" s="27"/>
      <c r="F187" s="25"/>
      <c r="G187" s="25"/>
      <c r="H187" s="27"/>
      <c r="I187" s="24"/>
      <c r="J187" s="28">
        <v>44</v>
      </c>
      <c r="K187" s="29">
        <v>44</v>
      </c>
      <c r="L187" s="29">
        <v>44</v>
      </c>
      <c r="M187" s="29">
        <v>44</v>
      </c>
      <c r="N187" s="29">
        <v>85</v>
      </c>
      <c r="O187" s="29"/>
      <c r="P187" s="29"/>
      <c r="Q187" s="26"/>
      <c r="R187" s="26"/>
      <c r="S187" s="25"/>
      <c r="T187" s="24"/>
      <c r="U187" s="171"/>
    </row>
    <row r="188" spans="1:21" ht="12.75" customHeight="1">
      <c r="A188" s="233"/>
      <c r="B188" s="32"/>
      <c r="C188" s="14"/>
      <c r="D188" s="14"/>
      <c r="E188" s="32"/>
      <c r="F188" s="14"/>
      <c r="G188" s="14"/>
      <c r="H188" s="32"/>
      <c r="I188" s="12"/>
      <c r="J188" s="33"/>
      <c r="K188" s="34"/>
      <c r="L188" s="34"/>
      <c r="M188" s="34"/>
      <c r="N188" s="34">
        <v>26</v>
      </c>
      <c r="O188" s="34"/>
      <c r="P188" s="34"/>
      <c r="Q188" s="39"/>
      <c r="R188" s="14"/>
      <c r="S188" s="14"/>
      <c r="T188" s="12"/>
      <c r="U188" s="46"/>
    </row>
    <row r="189" spans="1:21" ht="12.75" customHeight="1">
      <c r="A189" s="197" t="s">
        <v>193</v>
      </c>
      <c r="B189" s="244" t="s">
        <v>75</v>
      </c>
      <c r="C189" s="17">
        <f>D189/36</f>
        <v>5</v>
      </c>
      <c r="D189" s="17">
        <f>SUM(E189:I189)</f>
        <v>180</v>
      </c>
      <c r="E189" s="16">
        <f>SUM(J188:Q188)</f>
        <v>26</v>
      </c>
      <c r="F189" s="17">
        <f>SUM(J189:Q189)</f>
        <v>30</v>
      </c>
      <c r="G189" s="17">
        <f>SUM(J190:Q190)</f>
        <v>20</v>
      </c>
      <c r="H189" s="16">
        <f>SUM(J191:Q191)</f>
        <v>3</v>
      </c>
      <c r="I189" s="13">
        <f>SUM(J192:Q192)</f>
        <v>101</v>
      </c>
      <c r="J189" s="20"/>
      <c r="K189" s="22"/>
      <c r="L189" s="22"/>
      <c r="M189" s="22"/>
      <c r="N189" s="22">
        <v>30</v>
      </c>
      <c r="O189" s="22"/>
      <c r="P189" s="22"/>
      <c r="Q189" s="38"/>
      <c r="R189" s="17"/>
      <c r="S189" s="17"/>
      <c r="U189" s="177"/>
    </row>
    <row r="190" spans="1:22" ht="12.75" customHeight="1">
      <c r="A190" s="197"/>
      <c r="B190" s="244"/>
      <c r="C190" s="18"/>
      <c r="D190" s="17"/>
      <c r="E190" s="16"/>
      <c r="F190" s="17"/>
      <c r="G190" s="17"/>
      <c r="H190" s="16"/>
      <c r="I190" s="13"/>
      <c r="J190" s="20"/>
      <c r="K190" s="22"/>
      <c r="L190" s="22"/>
      <c r="M190" s="22"/>
      <c r="N190" s="22">
        <v>20</v>
      </c>
      <c r="O190" s="22"/>
      <c r="P190" s="22"/>
      <c r="Q190" s="38"/>
      <c r="R190" s="17"/>
      <c r="S190" s="17"/>
      <c r="T190" s="13">
        <v>5</v>
      </c>
      <c r="U190" s="84" t="s">
        <v>76</v>
      </c>
      <c r="V190" s="131" t="s">
        <v>371</v>
      </c>
    </row>
    <row r="191" spans="1:21" ht="12.75" customHeight="1">
      <c r="A191" s="197"/>
      <c r="B191" s="244"/>
      <c r="C191" s="18"/>
      <c r="D191" s="17"/>
      <c r="E191" s="16"/>
      <c r="F191" s="17"/>
      <c r="G191" s="17"/>
      <c r="H191" s="16"/>
      <c r="I191" s="13"/>
      <c r="J191" s="47"/>
      <c r="K191" s="48"/>
      <c r="L191" s="22"/>
      <c r="M191" s="48"/>
      <c r="N191" s="22">
        <v>3</v>
      </c>
      <c r="O191" s="48"/>
      <c r="P191" s="48"/>
      <c r="Q191" s="38"/>
      <c r="R191" s="17"/>
      <c r="S191" s="17"/>
      <c r="T191" s="13"/>
      <c r="U191" s="84"/>
    </row>
    <row r="192" spans="1:21" ht="12.75" customHeight="1" thickBot="1">
      <c r="A192" s="234"/>
      <c r="B192" s="27"/>
      <c r="C192" s="25"/>
      <c r="D192" s="25"/>
      <c r="E192" s="27"/>
      <c r="F192" s="25"/>
      <c r="G192" s="25"/>
      <c r="H192" s="27"/>
      <c r="I192" s="24"/>
      <c r="J192" s="28"/>
      <c r="K192" s="29"/>
      <c r="L192" s="22"/>
      <c r="M192" s="29"/>
      <c r="N192" s="22">
        <v>101</v>
      </c>
      <c r="O192" s="29"/>
      <c r="P192" s="29"/>
      <c r="Q192" s="26"/>
      <c r="R192" s="25"/>
      <c r="S192" s="25"/>
      <c r="T192" s="24"/>
      <c r="U192" s="171"/>
    </row>
    <row r="193" spans="1:21" ht="12.75" customHeight="1">
      <c r="A193" s="233"/>
      <c r="B193" s="32"/>
      <c r="C193" s="14"/>
      <c r="D193" s="14"/>
      <c r="E193" s="32"/>
      <c r="F193" s="14"/>
      <c r="G193" s="14"/>
      <c r="H193" s="32"/>
      <c r="I193" s="12"/>
      <c r="J193" s="33"/>
      <c r="K193" s="34"/>
      <c r="L193" s="34">
        <v>36</v>
      </c>
      <c r="M193" s="34"/>
      <c r="N193" s="34"/>
      <c r="O193" s="34"/>
      <c r="P193" s="34"/>
      <c r="Q193" s="39"/>
      <c r="R193" s="14"/>
      <c r="S193" s="14"/>
      <c r="T193" s="12"/>
      <c r="U193" s="46"/>
    </row>
    <row r="194" spans="1:21" ht="12.75" customHeight="1">
      <c r="A194" s="235" t="s">
        <v>194</v>
      </c>
      <c r="B194" s="244" t="s">
        <v>77</v>
      </c>
      <c r="C194" s="17">
        <f>D194/36</f>
        <v>5</v>
      </c>
      <c r="D194" s="17">
        <f>SUM(E194:I194)</f>
        <v>180</v>
      </c>
      <c r="E194" s="16">
        <f>SUM(J193:Q193)</f>
        <v>36</v>
      </c>
      <c r="F194" s="17">
        <f>SUM(J194:Q194)</f>
        <v>42</v>
      </c>
      <c r="G194" s="17">
        <f>SUM(J195:Q195)</f>
        <v>26</v>
      </c>
      <c r="H194" s="16">
        <f>SUM(J196:Q196)</f>
        <v>3</v>
      </c>
      <c r="I194" s="13">
        <f>SUM(J197:Q197)</f>
        <v>73</v>
      </c>
      <c r="J194" s="20"/>
      <c r="K194" s="22"/>
      <c r="L194" s="22">
        <v>42</v>
      </c>
      <c r="M194" s="22"/>
      <c r="N194" s="22"/>
      <c r="O194" s="22"/>
      <c r="P194" s="22"/>
      <c r="Q194" s="38"/>
      <c r="R194" s="17"/>
      <c r="S194" s="17"/>
      <c r="U194" s="177"/>
    </row>
    <row r="195" spans="1:22" ht="12.75" customHeight="1">
      <c r="A195" s="197"/>
      <c r="B195" s="16" t="s">
        <v>78</v>
      </c>
      <c r="C195" s="17"/>
      <c r="D195" s="17"/>
      <c r="E195" s="16"/>
      <c r="F195" s="17"/>
      <c r="G195" s="17"/>
      <c r="H195" s="16"/>
      <c r="I195" s="13"/>
      <c r="J195" s="20"/>
      <c r="K195" s="22"/>
      <c r="L195" s="22">
        <v>26</v>
      </c>
      <c r="M195" s="22"/>
      <c r="N195" s="22"/>
      <c r="O195" s="22"/>
      <c r="P195" s="22"/>
      <c r="Q195" s="38"/>
      <c r="R195" s="17"/>
      <c r="S195" s="17"/>
      <c r="T195" s="13">
        <v>3</v>
      </c>
      <c r="U195" s="84" t="s">
        <v>79</v>
      </c>
      <c r="V195" s="131" t="s">
        <v>371</v>
      </c>
    </row>
    <row r="196" spans="1:21" ht="12.75" customHeight="1">
      <c r="A196" s="197"/>
      <c r="B196" s="16"/>
      <c r="C196" s="17"/>
      <c r="D196" s="17"/>
      <c r="E196" s="16"/>
      <c r="F196" s="17"/>
      <c r="G196" s="17"/>
      <c r="H196" s="16"/>
      <c r="I196" s="13"/>
      <c r="J196" s="47"/>
      <c r="K196" s="48"/>
      <c r="L196" s="22">
        <v>3</v>
      </c>
      <c r="M196" s="22"/>
      <c r="N196" s="48"/>
      <c r="O196" s="48"/>
      <c r="P196" s="48"/>
      <c r="Q196" s="38"/>
      <c r="R196" s="17"/>
      <c r="S196" s="17"/>
      <c r="T196" s="13"/>
      <c r="U196" s="84"/>
    </row>
    <row r="197" spans="1:21" ht="12.75" customHeight="1" thickBot="1">
      <c r="A197" s="234"/>
      <c r="B197" s="27"/>
      <c r="C197" s="25"/>
      <c r="D197" s="25"/>
      <c r="E197" s="27"/>
      <c r="F197" s="25"/>
      <c r="G197" s="25"/>
      <c r="H197" s="27"/>
      <c r="I197" s="24"/>
      <c r="J197" s="28"/>
      <c r="K197" s="29"/>
      <c r="L197" s="22">
        <v>73</v>
      </c>
      <c r="M197" s="22"/>
      <c r="N197" s="29"/>
      <c r="O197" s="29"/>
      <c r="P197" s="29"/>
      <c r="Q197" s="26"/>
      <c r="R197" s="25"/>
      <c r="S197" s="25"/>
      <c r="T197" s="24"/>
      <c r="U197" s="171"/>
    </row>
    <row r="198" spans="1:21" ht="12.75" customHeight="1">
      <c r="A198" s="233"/>
      <c r="B198" s="32"/>
      <c r="C198" s="14"/>
      <c r="D198" s="14"/>
      <c r="E198" s="32"/>
      <c r="F198" s="14"/>
      <c r="G198" s="14"/>
      <c r="H198" s="32"/>
      <c r="I198" s="12"/>
      <c r="J198" s="33"/>
      <c r="K198" s="34"/>
      <c r="L198" s="34"/>
      <c r="M198" s="34"/>
      <c r="N198" s="34"/>
      <c r="O198" s="34">
        <v>26</v>
      </c>
      <c r="P198" s="34"/>
      <c r="Q198" s="39"/>
      <c r="R198" s="14"/>
      <c r="S198" s="14"/>
      <c r="T198" s="12"/>
      <c r="U198" s="46"/>
    </row>
    <row r="199" spans="1:21" ht="12.75" customHeight="1">
      <c r="A199" s="197" t="s">
        <v>195</v>
      </c>
      <c r="B199" s="16" t="s">
        <v>80</v>
      </c>
      <c r="C199" s="17">
        <f>D199/36</f>
        <v>5</v>
      </c>
      <c r="D199" s="17">
        <f>SUM(E199:I199)</f>
        <v>180</v>
      </c>
      <c r="E199" s="16">
        <f>SUM(J198:Q198)</f>
        <v>26</v>
      </c>
      <c r="F199" s="17">
        <f>SUM(J199:Q199)</f>
        <v>26</v>
      </c>
      <c r="G199" s="17">
        <f>SUM(J200:Q200)</f>
        <v>24</v>
      </c>
      <c r="H199" s="16">
        <f>SUM(J201:Q201)</f>
        <v>3</v>
      </c>
      <c r="I199" s="13">
        <f>SUM(J202:Q202)</f>
        <v>101</v>
      </c>
      <c r="J199" s="20"/>
      <c r="K199" s="22"/>
      <c r="L199" s="22"/>
      <c r="M199" s="22"/>
      <c r="N199" s="22"/>
      <c r="O199" s="22">
        <v>26</v>
      </c>
      <c r="P199" s="22"/>
      <c r="Q199" s="38"/>
      <c r="R199" s="17"/>
      <c r="S199" s="17"/>
      <c r="U199" s="177"/>
    </row>
    <row r="200" spans="1:22" ht="12.75" customHeight="1">
      <c r="A200" s="197"/>
      <c r="B200" s="16"/>
      <c r="C200" s="17"/>
      <c r="D200" s="17"/>
      <c r="E200" s="16"/>
      <c r="F200" s="17"/>
      <c r="G200" s="17"/>
      <c r="H200" s="16"/>
      <c r="I200" s="13"/>
      <c r="J200" s="20"/>
      <c r="K200" s="22"/>
      <c r="L200" s="22"/>
      <c r="M200" s="22"/>
      <c r="N200" s="22"/>
      <c r="O200" s="22">
        <v>24</v>
      </c>
      <c r="P200" s="22"/>
      <c r="Q200" s="38"/>
      <c r="R200" s="17"/>
      <c r="S200" s="17"/>
      <c r="T200" s="13">
        <v>6</v>
      </c>
      <c r="U200" s="84" t="s">
        <v>81</v>
      </c>
      <c r="V200" s="131" t="s">
        <v>371</v>
      </c>
    </row>
    <row r="201" spans="1:21" ht="12.75" customHeight="1">
      <c r="A201" s="197"/>
      <c r="B201" s="16"/>
      <c r="C201" s="17"/>
      <c r="D201" s="17"/>
      <c r="E201" s="16"/>
      <c r="F201" s="17"/>
      <c r="G201" s="17"/>
      <c r="H201" s="16"/>
      <c r="I201" s="13"/>
      <c r="J201" s="20"/>
      <c r="K201" s="22"/>
      <c r="L201" s="22"/>
      <c r="M201" s="22"/>
      <c r="N201" s="48"/>
      <c r="O201" s="48">
        <v>3</v>
      </c>
      <c r="P201" s="22"/>
      <c r="Q201" s="38"/>
      <c r="R201" s="17"/>
      <c r="S201" s="17"/>
      <c r="T201" s="13"/>
      <c r="U201" s="84"/>
    </row>
    <row r="202" spans="1:21" ht="12.75" customHeight="1" thickBot="1">
      <c r="A202" s="234"/>
      <c r="B202" s="27"/>
      <c r="C202" s="25"/>
      <c r="D202" s="25"/>
      <c r="E202" s="27"/>
      <c r="F202" s="25"/>
      <c r="G202" s="25"/>
      <c r="H202" s="27"/>
      <c r="I202" s="24"/>
      <c r="J202" s="28"/>
      <c r="K202" s="29"/>
      <c r="L202" s="29"/>
      <c r="M202" s="29"/>
      <c r="N202" s="29"/>
      <c r="O202" s="29">
        <v>101</v>
      </c>
      <c r="P202" s="29"/>
      <c r="Q202" s="52"/>
      <c r="R202" s="25"/>
      <c r="S202" s="25"/>
      <c r="T202" s="24"/>
      <c r="U202" s="171"/>
    </row>
    <row r="203" spans="1:21" ht="12.75" customHeight="1">
      <c r="A203" s="233"/>
      <c r="B203" s="32"/>
      <c r="C203" s="14"/>
      <c r="D203" s="14"/>
      <c r="E203" s="32"/>
      <c r="F203" s="14"/>
      <c r="G203" s="32"/>
      <c r="H203" s="14"/>
      <c r="I203" s="32"/>
      <c r="J203" s="33"/>
      <c r="K203" s="34"/>
      <c r="L203" s="34"/>
      <c r="M203" s="34"/>
      <c r="N203" s="34"/>
      <c r="O203" s="34">
        <v>26</v>
      </c>
      <c r="P203" s="34"/>
      <c r="Q203" s="35"/>
      <c r="R203" s="36"/>
      <c r="S203" s="14"/>
      <c r="T203" s="12"/>
      <c r="U203" s="46"/>
    </row>
    <row r="204" spans="1:21" ht="12.75" customHeight="1">
      <c r="A204" s="197" t="s">
        <v>196</v>
      </c>
      <c r="B204" s="16" t="s">
        <v>82</v>
      </c>
      <c r="C204" s="17">
        <f>D204/36</f>
        <v>5</v>
      </c>
      <c r="D204" s="17">
        <f>SUM(E204:I204)</f>
        <v>180</v>
      </c>
      <c r="E204" s="16">
        <f>SUM(J203:Q203)</f>
        <v>26</v>
      </c>
      <c r="F204" s="17">
        <f>SUM(J204:Q204)</f>
        <v>26</v>
      </c>
      <c r="G204" s="17">
        <f>SUM(J205:Q205)</f>
        <v>24</v>
      </c>
      <c r="H204" s="16">
        <f>SUM(J206:Q206)</f>
        <v>3</v>
      </c>
      <c r="I204" s="13">
        <f>SUM(J207:Q207)</f>
        <v>101</v>
      </c>
      <c r="J204" s="20"/>
      <c r="K204" s="21"/>
      <c r="L204" s="22"/>
      <c r="M204" s="22"/>
      <c r="N204" s="22"/>
      <c r="O204" s="22">
        <v>26</v>
      </c>
      <c r="P204" s="22"/>
      <c r="Q204" s="23"/>
      <c r="R204" s="15"/>
      <c r="S204" s="17"/>
      <c r="U204" s="177"/>
    </row>
    <row r="205" spans="1:22" ht="12.75" customHeight="1">
      <c r="A205" s="197"/>
      <c r="B205" s="16"/>
      <c r="C205" s="17"/>
      <c r="D205" s="17"/>
      <c r="E205" s="16"/>
      <c r="F205" s="17"/>
      <c r="G205" s="16"/>
      <c r="H205" s="17"/>
      <c r="I205" s="16"/>
      <c r="J205" s="20"/>
      <c r="K205" s="22"/>
      <c r="L205" s="22"/>
      <c r="M205" s="22"/>
      <c r="N205" s="22"/>
      <c r="O205" s="22">
        <v>24</v>
      </c>
      <c r="P205" s="22"/>
      <c r="Q205" s="23"/>
      <c r="R205" s="15"/>
      <c r="S205" s="17"/>
      <c r="T205" s="13">
        <v>6</v>
      </c>
      <c r="U205" s="84" t="s">
        <v>83</v>
      </c>
      <c r="V205" s="131" t="s">
        <v>371</v>
      </c>
    </row>
    <row r="206" spans="1:21" ht="12.75" customHeight="1">
      <c r="A206" s="197"/>
      <c r="B206" s="16"/>
      <c r="C206" s="17"/>
      <c r="D206" s="17"/>
      <c r="E206" s="16"/>
      <c r="F206" s="17"/>
      <c r="G206" s="16"/>
      <c r="H206" s="17"/>
      <c r="I206" s="16"/>
      <c r="J206" s="47"/>
      <c r="K206" s="48"/>
      <c r="L206" s="48"/>
      <c r="M206" s="48"/>
      <c r="N206" s="48"/>
      <c r="O206" s="48">
        <v>3</v>
      </c>
      <c r="P206" s="48"/>
      <c r="Q206" s="49"/>
      <c r="R206" s="15"/>
      <c r="S206" s="17"/>
      <c r="T206" s="13"/>
      <c r="U206" s="84"/>
    </row>
    <row r="207" spans="1:21" ht="12.75" customHeight="1" thickBot="1">
      <c r="A207" s="234"/>
      <c r="B207" s="27"/>
      <c r="C207" s="25"/>
      <c r="D207" s="25"/>
      <c r="E207" s="27"/>
      <c r="F207" s="25"/>
      <c r="G207" s="27"/>
      <c r="H207" s="25"/>
      <c r="I207" s="27"/>
      <c r="J207" s="28"/>
      <c r="K207" s="29"/>
      <c r="L207" s="29"/>
      <c r="M207" s="29"/>
      <c r="N207" s="29"/>
      <c r="O207" s="29">
        <v>101</v>
      </c>
      <c r="P207" s="29"/>
      <c r="Q207" s="30"/>
      <c r="R207" s="26"/>
      <c r="S207" s="25"/>
      <c r="T207" s="24"/>
      <c r="U207" s="171"/>
    </row>
    <row r="208" spans="1:21" ht="12.75" customHeight="1">
      <c r="A208" s="236"/>
      <c r="B208" s="12"/>
      <c r="C208" s="14"/>
      <c r="D208" s="14"/>
      <c r="E208" s="36"/>
      <c r="F208" s="32"/>
      <c r="G208" s="12"/>
      <c r="H208" s="14"/>
      <c r="I208" s="32"/>
      <c r="J208" s="44"/>
      <c r="K208" s="45"/>
      <c r="L208" s="34">
        <v>26</v>
      </c>
      <c r="M208" s="45"/>
      <c r="N208" s="34"/>
      <c r="O208" s="34"/>
      <c r="P208" s="34"/>
      <c r="Q208" s="35"/>
      <c r="R208" s="32"/>
      <c r="S208" s="14"/>
      <c r="T208" s="12"/>
      <c r="U208" s="46"/>
    </row>
    <row r="209" spans="1:21" ht="12.75" customHeight="1">
      <c r="A209" s="237" t="s">
        <v>197</v>
      </c>
      <c r="B209" s="13" t="s">
        <v>84</v>
      </c>
      <c r="C209" s="17">
        <f>D209/36</f>
        <v>5</v>
      </c>
      <c r="D209" s="17">
        <f>SUM(E209:I209)</f>
        <v>180</v>
      </c>
      <c r="E209" s="16">
        <f>SUM(J208:Q208)</f>
        <v>26</v>
      </c>
      <c r="F209" s="17">
        <f>SUM(J209:Q209)</f>
        <v>26</v>
      </c>
      <c r="G209" s="17">
        <f>SUM(J210:Q210)</f>
        <v>24</v>
      </c>
      <c r="H209" s="16">
        <f>SUM(J211:Q211)</f>
        <v>3</v>
      </c>
      <c r="I209" s="13">
        <f>SUM(J212:Q212)</f>
        <v>101</v>
      </c>
      <c r="J209" s="20"/>
      <c r="K209" s="21"/>
      <c r="L209" s="58">
        <v>26</v>
      </c>
      <c r="M209" s="22"/>
      <c r="N209" s="22"/>
      <c r="O209" s="22"/>
      <c r="P209" s="22"/>
      <c r="Q209" s="23"/>
      <c r="R209" s="16"/>
      <c r="S209" s="17"/>
      <c r="T209" s="13">
        <v>3</v>
      </c>
      <c r="U209" s="84" t="s">
        <v>85</v>
      </c>
    </row>
    <row r="210" spans="1:22" ht="12.75" customHeight="1">
      <c r="A210" s="195"/>
      <c r="B210" s="13"/>
      <c r="C210" s="17"/>
      <c r="D210" s="17"/>
      <c r="E210" s="15"/>
      <c r="F210" s="16"/>
      <c r="G210" s="13"/>
      <c r="H210" s="17"/>
      <c r="I210" s="16"/>
      <c r="J210" s="20"/>
      <c r="K210" s="22"/>
      <c r="L210" s="22">
        <v>24</v>
      </c>
      <c r="M210" s="22"/>
      <c r="N210" s="22"/>
      <c r="O210" s="22"/>
      <c r="P210" s="22"/>
      <c r="Q210" s="23"/>
      <c r="R210" s="16"/>
      <c r="S210" s="17"/>
      <c r="T210" s="13"/>
      <c r="U210" s="84" t="s">
        <v>86</v>
      </c>
      <c r="V210" s="131" t="s">
        <v>371</v>
      </c>
    </row>
    <row r="211" spans="1:21" ht="12.75" customHeight="1">
      <c r="A211" s="195"/>
      <c r="B211" s="13"/>
      <c r="C211" s="17"/>
      <c r="D211" s="17"/>
      <c r="E211" s="15"/>
      <c r="F211" s="16"/>
      <c r="G211" s="13"/>
      <c r="H211" s="17"/>
      <c r="I211" s="16"/>
      <c r="J211" s="47"/>
      <c r="K211" s="48"/>
      <c r="L211" s="22">
        <v>3</v>
      </c>
      <c r="M211" s="48"/>
      <c r="N211" s="22"/>
      <c r="O211" s="22"/>
      <c r="P211" s="48"/>
      <c r="Q211" s="49"/>
      <c r="R211" s="16"/>
      <c r="S211" s="17"/>
      <c r="T211" s="13"/>
      <c r="U211" s="84"/>
    </row>
    <row r="212" spans="1:21" ht="12.75" customHeight="1" thickBot="1">
      <c r="A212" s="238"/>
      <c r="B212" s="24"/>
      <c r="C212" s="25"/>
      <c r="D212" s="25" t="s">
        <v>222</v>
      </c>
      <c r="E212" s="26"/>
      <c r="F212" s="27"/>
      <c r="G212" s="24"/>
      <c r="H212" s="25"/>
      <c r="I212" s="27"/>
      <c r="J212" s="28"/>
      <c r="K212" s="29"/>
      <c r="L212" s="54">
        <v>101</v>
      </c>
      <c r="M212" s="29"/>
      <c r="N212" s="29"/>
      <c r="O212" s="29"/>
      <c r="P212" s="29"/>
      <c r="Q212" s="30"/>
      <c r="R212" s="27"/>
      <c r="S212" s="25"/>
      <c r="T212" s="24"/>
      <c r="U212" s="171"/>
    </row>
    <row r="213" spans="1:21" ht="12.75" customHeight="1">
      <c r="A213" s="233"/>
      <c r="B213" s="32"/>
      <c r="C213" s="14"/>
      <c r="D213" s="14"/>
      <c r="E213" s="32"/>
      <c r="F213" s="14"/>
      <c r="G213" s="32"/>
      <c r="H213" s="14"/>
      <c r="I213" s="32"/>
      <c r="J213" s="33"/>
      <c r="K213" s="34"/>
      <c r="L213" s="34"/>
      <c r="M213" s="34"/>
      <c r="N213" s="34">
        <v>26</v>
      </c>
      <c r="O213" s="34"/>
      <c r="P213" s="34"/>
      <c r="Q213" s="35"/>
      <c r="R213" s="36"/>
      <c r="S213" s="14"/>
      <c r="T213" s="12"/>
      <c r="U213" s="46"/>
    </row>
    <row r="214" spans="1:21" ht="12.75" customHeight="1">
      <c r="A214" s="197" t="s">
        <v>198</v>
      </c>
      <c r="B214" s="16" t="s">
        <v>87</v>
      </c>
      <c r="C214" s="17">
        <f>D214/36</f>
        <v>5</v>
      </c>
      <c r="D214" s="17">
        <f>SUM(E214:I214)</f>
        <v>180</v>
      </c>
      <c r="E214" s="16">
        <f>SUM(J213:Q213)</f>
        <v>26</v>
      </c>
      <c r="F214" s="17">
        <f>SUM(J214:Q214)</f>
        <v>26</v>
      </c>
      <c r="G214" s="17">
        <f>SUM(J215:Q215)</f>
        <v>24</v>
      </c>
      <c r="H214" s="16">
        <f>SUM(J216:Q216)</f>
        <v>3</v>
      </c>
      <c r="I214" s="13">
        <f>SUM(J217:Q217)</f>
        <v>101</v>
      </c>
      <c r="J214" s="20"/>
      <c r="K214" s="22"/>
      <c r="L214" s="22"/>
      <c r="M214" s="22"/>
      <c r="N214" s="58">
        <v>26</v>
      </c>
      <c r="O214" s="22"/>
      <c r="P214" s="22"/>
      <c r="Q214" s="38"/>
      <c r="R214" s="15"/>
      <c r="S214" s="17"/>
      <c r="T214" s="13" t="s">
        <v>222</v>
      </c>
      <c r="U214" s="84" t="s">
        <v>222</v>
      </c>
    </row>
    <row r="215" spans="1:22" ht="12.75" customHeight="1">
      <c r="A215" s="197"/>
      <c r="B215" s="16"/>
      <c r="C215" s="17"/>
      <c r="D215" s="17"/>
      <c r="E215" s="16"/>
      <c r="F215" s="17"/>
      <c r="G215" s="16"/>
      <c r="H215" s="17"/>
      <c r="I215" s="16"/>
      <c r="J215" s="20"/>
      <c r="K215" s="22"/>
      <c r="L215" s="22"/>
      <c r="M215" s="22"/>
      <c r="N215" s="22">
        <v>24</v>
      </c>
      <c r="O215" s="22"/>
      <c r="P215" s="22"/>
      <c r="Q215" s="38"/>
      <c r="R215" s="15"/>
      <c r="S215" s="17"/>
      <c r="T215" s="13">
        <v>5</v>
      </c>
      <c r="U215" s="84" t="s">
        <v>88</v>
      </c>
      <c r="V215" s="131" t="s">
        <v>371</v>
      </c>
    </row>
    <row r="216" spans="1:21" ht="12.75" customHeight="1">
      <c r="A216" s="197"/>
      <c r="B216" s="16"/>
      <c r="C216" s="17"/>
      <c r="D216" s="17"/>
      <c r="E216" s="16"/>
      <c r="F216" s="17"/>
      <c r="G216" s="16"/>
      <c r="H216" s="17"/>
      <c r="I216" s="16"/>
      <c r="J216" s="47"/>
      <c r="K216" s="48"/>
      <c r="L216" s="48"/>
      <c r="M216" s="48"/>
      <c r="N216" s="22">
        <v>3</v>
      </c>
      <c r="O216" s="22"/>
      <c r="P216" s="48"/>
      <c r="Q216" s="38"/>
      <c r="R216" s="15"/>
      <c r="S216" s="17"/>
      <c r="T216" s="13"/>
      <c r="U216" s="84"/>
    </row>
    <row r="217" spans="1:21" ht="12.75" customHeight="1" thickBot="1">
      <c r="A217" s="234"/>
      <c r="B217" s="27"/>
      <c r="C217" s="25"/>
      <c r="D217" s="25"/>
      <c r="E217" s="27"/>
      <c r="F217" s="25"/>
      <c r="G217" s="27"/>
      <c r="H217" s="25"/>
      <c r="I217" s="27"/>
      <c r="J217" s="28"/>
      <c r="K217" s="29"/>
      <c r="L217" s="29"/>
      <c r="M217" s="29"/>
      <c r="N217" s="54">
        <v>101</v>
      </c>
      <c r="O217" s="29"/>
      <c r="P217" s="29"/>
      <c r="Q217" s="26"/>
      <c r="R217" s="26"/>
      <c r="S217" s="25"/>
      <c r="T217" s="24"/>
      <c r="U217" s="171"/>
    </row>
    <row r="218" spans="1:21" ht="12.75" customHeight="1">
      <c r="A218" s="233"/>
      <c r="B218" s="32"/>
      <c r="C218" s="14"/>
      <c r="D218" s="14"/>
      <c r="E218" s="32"/>
      <c r="F218" s="14"/>
      <c r="G218" s="32"/>
      <c r="H218" s="14"/>
      <c r="I218" s="32"/>
      <c r="J218" s="33"/>
      <c r="K218" s="34"/>
      <c r="L218" s="34"/>
      <c r="M218" s="34">
        <v>42</v>
      </c>
      <c r="N218" s="34"/>
      <c r="O218" s="34"/>
      <c r="P218" s="34"/>
      <c r="Q218" s="39"/>
      <c r="R218" s="14"/>
      <c r="S218" s="14"/>
      <c r="T218" s="12"/>
      <c r="U218" s="46"/>
    </row>
    <row r="219" spans="1:21" ht="12.75" customHeight="1">
      <c r="A219" s="197" t="s">
        <v>199</v>
      </c>
      <c r="B219" s="16" t="s">
        <v>89</v>
      </c>
      <c r="C219" s="17">
        <f>D219/36</f>
        <v>5</v>
      </c>
      <c r="D219" s="17">
        <f>SUM(E219:I219)</f>
        <v>180</v>
      </c>
      <c r="E219" s="16">
        <f>SUM(J218:Q218)</f>
        <v>42</v>
      </c>
      <c r="F219" s="17">
        <f>SUM(J219:Q219)</f>
        <v>32</v>
      </c>
      <c r="G219" s="17">
        <f>SUM(J220:Q220)</f>
        <v>32</v>
      </c>
      <c r="H219" s="16">
        <f>SUM(J221:Q221)</f>
        <v>3</v>
      </c>
      <c r="I219" s="13">
        <f>SUM(J222:Q222)</f>
        <v>71</v>
      </c>
      <c r="J219" s="20"/>
      <c r="K219" s="22"/>
      <c r="L219" s="22"/>
      <c r="M219" s="22">
        <v>32</v>
      </c>
      <c r="N219" s="22"/>
      <c r="O219" s="22"/>
      <c r="P219" s="22"/>
      <c r="Q219" s="38"/>
      <c r="R219" s="17"/>
      <c r="S219" s="17"/>
      <c r="U219" s="177"/>
    </row>
    <row r="220" spans="1:22" ht="12.75" customHeight="1">
      <c r="A220" s="197"/>
      <c r="B220" s="16" t="s">
        <v>90</v>
      </c>
      <c r="C220" s="17"/>
      <c r="D220" s="17"/>
      <c r="E220" s="16"/>
      <c r="F220" s="17"/>
      <c r="G220" s="16"/>
      <c r="H220" s="17"/>
      <c r="I220" s="16"/>
      <c r="J220" s="20"/>
      <c r="K220" s="22"/>
      <c r="L220" s="22"/>
      <c r="M220" s="22">
        <v>32</v>
      </c>
      <c r="N220" s="22"/>
      <c r="O220" s="22"/>
      <c r="P220" s="22"/>
      <c r="Q220" s="38"/>
      <c r="R220" s="17"/>
      <c r="S220" s="17"/>
      <c r="T220" s="13">
        <v>4</v>
      </c>
      <c r="U220" s="84" t="s">
        <v>91</v>
      </c>
      <c r="V220" s="131" t="s">
        <v>371</v>
      </c>
    </row>
    <row r="221" spans="1:21" ht="12.75" customHeight="1">
      <c r="A221" s="197"/>
      <c r="B221" s="16"/>
      <c r="C221" s="17"/>
      <c r="D221" s="17"/>
      <c r="E221" s="16"/>
      <c r="F221" s="17"/>
      <c r="G221" s="16"/>
      <c r="H221" s="17"/>
      <c r="I221" s="16"/>
      <c r="J221" s="47"/>
      <c r="K221" s="48"/>
      <c r="L221" s="48"/>
      <c r="M221" s="48">
        <v>3</v>
      </c>
      <c r="N221" s="48"/>
      <c r="O221" s="48"/>
      <c r="P221" s="48"/>
      <c r="Q221" s="38"/>
      <c r="R221" s="17"/>
      <c r="S221" s="17"/>
      <c r="T221" s="13"/>
      <c r="U221" s="84"/>
    </row>
    <row r="222" spans="1:21" ht="12.75" customHeight="1" thickBot="1">
      <c r="A222" s="234"/>
      <c r="B222" s="27"/>
      <c r="C222" s="25"/>
      <c r="D222" s="25"/>
      <c r="E222" s="27"/>
      <c r="F222" s="25"/>
      <c r="G222" s="27"/>
      <c r="H222" s="25"/>
      <c r="I222" s="27"/>
      <c r="J222" s="28"/>
      <c r="K222" s="29"/>
      <c r="L222" s="29"/>
      <c r="M222" s="29">
        <v>71</v>
      </c>
      <c r="N222" s="29"/>
      <c r="O222" s="29"/>
      <c r="P222" s="29"/>
      <c r="Q222" s="26"/>
      <c r="R222" s="25"/>
      <c r="S222" s="25"/>
      <c r="T222" s="24"/>
      <c r="U222" s="171"/>
    </row>
    <row r="223" spans="1:21" ht="12.75" customHeight="1">
      <c r="A223" s="197"/>
      <c r="B223" s="16" t="s">
        <v>92</v>
      </c>
      <c r="C223" s="17"/>
      <c r="D223" s="17"/>
      <c r="E223" s="16"/>
      <c r="F223" s="14"/>
      <c r="G223" s="16"/>
      <c r="H223" s="14"/>
      <c r="I223" s="16"/>
      <c r="J223" s="33"/>
      <c r="K223" s="34"/>
      <c r="L223" s="34"/>
      <c r="M223" s="34"/>
      <c r="N223" s="76"/>
      <c r="O223" s="34">
        <v>26</v>
      </c>
      <c r="P223" s="34"/>
      <c r="Q223" s="35"/>
      <c r="R223" s="17"/>
      <c r="S223" s="17"/>
      <c r="T223" s="13"/>
      <c r="U223" s="84"/>
    </row>
    <row r="224" spans="1:21" ht="12.75" customHeight="1">
      <c r="A224" s="197" t="s">
        <v>200</v>
      </c>
      <c r="B224" s="16" t="s">
        <v>93</v>
      </c>
      <c r="C224" s="17">
        <f>D224/36</f>
        <v>5</v>
      </c>
      <c r="D224" s="17">
        <f>SUM(E224:I224)</f>
        <v>180</v>
      </c>
      <c r="E224" s="16">
        <f>SUM(J223:Q223)</f>
        <v>26</v>
      </c>
      <c r="F224" s="17">
        <f>SUM(J224:Q224)</f>
        <v>26</v>
      </c>
      <c r="G224" s="17">
        <f>SUM(J225:Q225)</f>
        <v>24</v>
      </c>
      <c r="H224" s="16">
        <f>SUM(J226:Q226)</f>
        <v>3</v>
      </c>
      <c r="I224" s="13">
        <f>SUM(J227:Q227)</f>
        <v>101</v>
      </c>
      <c r="J224" s="20"/>
      <c r="K224" s="58"/>
      <c r="L224" s="58"/>
      <c r="M224" s="58"/>
      <c r="N224" s="66"/>
      <c r="O224" s="58">
        <v>26</v>
      </c>
      <c r="P224" s="22"/>
      <c r="Q224" s="23"/>
      <c r="R224" s="17"/>
      <c r="S224" s="17"/>
      <c r="U224" s="177"/>
    </row>
    <row r="225" spans="1:22" ht="12.75" customHeight="1">
      <c r="A225" s="197"/>
      <c r="B225" s="16" t="s">
        <v>94</v>
      </c>
      <c r="C225" s="17"/>
      <c r="D225" s="17"/>
      <c r="E225" s="16"/>
      <c r="F225" s="17"/>
      <c r="G225" s="16"/>
      <c r="H225" s="17"/>
      <c r="I225" s="16"/>
      <c r="J225" s="20"/>
      <c r="K225" s="22"/>
      <c r="L225" s="22"/>
      <c r="M225" s="22"/>
      <c r="N225" s="66"/>
      <c r="O225" s="22">
        <v>24</v>
      </c>
      <c r="P225" s="22"/>
      <c r="Q225" s="23"/>
      <c r="R225" s="17"/>
      <c r="S225" s="17"/>
      <c r="T225" s="13">
        <v>6</v>
      </c>
      <c r="U225" s="84" t="s">
        <v>47</v>
      </c>
      <c r="V225" s="131" t="s">
        <v>371</v>
      </c>
    </row>
    <row r="226" spans="1:21" ht="12.75" customHeight="1">
      <c r="A226" s="197"/>
      <c r="B226" s="16" t="s">
        <v>95</v>
      </c>
      <c r="C226" s="17"/>
      <c r="D226" s="17"/>
      <c r="E226" s="16"/>
      <c r="F226" s="17"/>
      <c r="G226" s="16"/>
      <c r="H226" s="17"/>
      <c r="I226" s="16"/>
      <c r="J226" s="20"/>
      <c r="K226" s="22"/>
      <c r="L226" s="22"/>
      <c r="M226" s="22"/>
      <c r="N226" s="66"/>
      <c r="O226" s="22">
        <v>3</v>
      </c>
      <c r="P226" s="22"/>
      <c r="Q226" s="23"/>
      <c r="R226" s="17"/>
      <c r="S226" s="17"/>
      <c r="T226" s="13"/>
      <c r="U226" s="84"/>
    </row>
    <row r="227" spans="1:21" ht="12.75" customHeight="1" thickBot="1">
      <c r="A227" s="197"/>
      <c r="B227" s="16"/>
      <c r="C227" s="17"/>
      <c r="D227" s="17"/>
      <c r="E227" s="16"/>
      <c r="F227" s="25"/>
      <c r="G227" s="16"/>
      <c r="H227" s="25"/>
      <c r="I227" s="16"/>
      <c r="J227" s="40"/>
      <c r="K227" s="41"/>
      <c r="L227" s="41"/>
      <c r="M227" s="41"/>
      <c r="O227" s="54">
        <v>101</v>
      </c>
      <c r="P227" s="41"/>
      <c r="Q227" s="15"/>
      <c r="R227" s="17"/>
      <c r="S227" s="17"/>
      <c r="T227" s="13"/>
      <c r="U227" s="84"/>
    </row>
    <row r="228" spans="1:21" ht="12.75" customHeight="1">
      <c r="A228" s="233"/>
      <c r="B228" s="32"/>
      <c r="C228" s="14"/>
      <c r="D228" s="14"/>
      <c r="E228" s="32"/>
      <c r="F228" s="14"/>
      <c r="G228" s="32"/>
      <c r="H228" s="14"/>
      <c r="I228" s="32"/>
      <c r="J228" s="33"/>
      <c r="K228" s="34"/>
      <c r="L228" s="34"/>
      <c r="M228" s="34"/>
      <c r="N228" s="34"/>
      <c r="O228" s="34">
        <v>26</v>
      </c>
      <c r="P228" s="34"/>
      <c r="Q228" s="39"/>
      <c r="R228" s="14"/>
      <c r="S228" s="14"/>
      <c r="T228" s="12"/>
      <c r="U228" s="46"/>
    </row>
    <row r="229" spans="1:21" ht="12.75" customHeight="1">
      <c r="A229" s="197" t="s">
        <v>201</v>
      </c>
      <c r="B229" s="16" t="s">
        <v>96</v>
      </c>
      <c r="C229" s="17">
        <f>D229/36</f>
        <v>5</v>
      </c>
      <c r="D229" s="17">
        <f>SUM(E229:I229)</f>
        <v>180</v>
      </c>
      <c r="E229" s="16">
        <f>SUM(J228:Q228)</f>
        <v>26</v>
      </c>
      <c r="F229" s="17">
        <f>SUM(J229:Q229)</f>
        <v>26</v>
      </c>
      <c r="G229" s="17">
        <f>SUM(J230:Q230)</f>
        <v>24</v>
      </c>
      <c r="H229" s="16">
        <f>SUM(J231:Q231)</f>
        <v>3</v>
      </c>
      <c r="I229" s="13">
        <f>SUM(J232:Q232)</f>
        <v>101</v>
      </c>
      <c r="J229" s="20"/>
      <c r="K229" s="22"/>
      <c r="L229" s="22"/>
      <c r="M229" s="22"/>
      <c r="N229" s="22"/>
      <c r="O229" s="58">
        <v>26</v>
      </c>
      <c r="P229" s="22"/>
      <c r="Q229" s="38"/>
      <c r="R229" s="17"/>
      <c r="S229" s="17"/>
      <c r="U229" s="177"/>
    </row>
    <row r="230" spans="1:22" ht="12.75" customHeight="1">
      <c r="A230" s="197"/>
      <c r="B230" s="16" t="s">
        <v>97</v>
      </c>
      <c r="C230" s="17"/>
      <c r="D230" s="17"/>
      <c r="E230" s="16"/>
      <c r="F230" s="17"/>
      <c r="G230" s="16"/>
      <c r="H230" s="17"/>
      <c r="I230" s="16"/>
      <c r="J230" s="20"/>
      <c r="K230" s="22"/>
      <c r="L230" s="22"/>
      <c r="M230" s="22"/>
      <c r="N230" s="22"/>
      <c r="O230" s="22">
        <v>24</v>
      </c>
      <c r="P230" s="22"/>
      <c r="Q230" s="38"/>
      <c r="R230" s="17"/>
      <c r="S230" s="17"/>
      <c r="T230" s="13">
        <v>6</v>
      </c>
      <c r="U230" s="84" t="s">
        <v>98</v>
      </c>
      <c r="V230" s="131" t="s">
        <v>371</v>
      </c>
    </row>
    <row r="231" spans="1:21" ht="12.75" customHeight="1">
      <c r="A231" s="197"/>
      <c r="B231" s="16"/>
      <c r="C231" s="17"/>
      <c r="D231" s="17"/>
      <c r="E231" s="16"/>
      <c r="F231" s="17"/>
      <c r="G231" s="16"/>
      <c r="H231" s="17"/>
      <c r="I231" s="16"/>
      <c r="J231" s="47"/>
      <c r="K231" s="48"/>
      <c r="L231" s="48"/>
      <c r="M231" s="48"/>
      <c r="N231" s="22"/>
      <c r="O231" s="22">
        <v>3</v>
      </c>
      <c r="P231" s="48"/>
      <c r="Q231" s="38"/>
      <c r="R231" s="17"/>
      <c r="S231" s="17"/>
      <c r="T231" s="13"/>
      <c r="U231" s="84"/>
    </row>
    <row r="232" spans="1:21" ht="12.75" customHeight="1" thickBot="1">
      <c r="A232" s="234"/>
      <c r="B232" s="27"/>
      <c r="C232" s="25"/>
      <c r="D232" s="25"/>
      <c r="E232" s="27"/>
      <c r="F232" s="25"/>
      <c r="G232" s="27"/>
      <c r="H232" s="25"/>
      <c r="I232" s="27"/>
      <c r="J232" s="28"/>
      <c r="K232" s="29"/>
      <c r="L232" s="29"/>
      <c r="M232" s="29"/>
      <c r="N232" s="54"/>
      <c r="O232" s="54">
        <v>101</v>
      </c>
      <c r="P232" s="29"/>
      <c r="Q232" s="26"/>
      <c r="R232" s="25"/>
      <c r="S232" s="25"/>
      <c r="T232" s="24"/>
      <c r="U232" s="171"/>
    </row>
    <row r="233" spans="1:21" ht="12.75" customHeight="1">
      <c r="A233" s="233"/>
      <c r="B233" s="32"/>
      <c r="C233" s="14"/>
      <c r="D233" s="14"/>
      <c r="E233" s="32"/>
      <c r="F233" s="14"/>
      <c r="G233" s="32"/>
      <c r="H233" s="14"/>
      <c r="I233" s="32"/>
      <c r="J233" s="33"/>
      <c r="K233" s="34"/>
      <c r="L233" s="34"/>
      <c r="M233" s="34"/>
      <c r="N233" s="34">
        <v>26</v>
      </c>
      <c r="O233" s="34"/>
      <c r="P233" s="34"/>
      <c r="Q233" s="39"/>
      <c r="R233" s="14"/>
      <c r="S233" s="14"/>
      <c r="T233" s="12"/>
      <c r="U233" s="46"/>
    </row>
    <row r="234" spans="1:21" ht="12.75" customHeight="1">
      <c r="A234" s="197" t="s">
        <v>202</v>
      </c>
      <c r="B234" s="16" t="s">
        <v>271</v>
      </c>
      <c r="C234" s="17">
        <f>D234/36</f>
        <v>5</v>
      </c>
      <c r="D234" s="17">
        <f>SUM(E234:I234)</f>
        <v>180</v>
      </c>
      <c r="E234" s="16">
        <f>SUM(J233:Q233)</f>
        <v>26</v>
      </c>
      <c r="F234" s="17">
        <f>SUM(J234:Q234)</f>
        <v>26</v>
      </c>
      <c r="G234" s="17">
        <f>SUM(J235:Q235)</f>
        <v>24</v>
      </c>
      <c r="H234" s="16">
        <f>SUM(J236:Q236)</f>
        <v>3</v>
      </c>
      <c r="I234" s="13">
        <f>SUM(J237:Q237)</f>
        <v>101</v>
      </c>
      <c r="J234" s="20"/>
      <c r="K234" s="22"/>
      <c r="L234" s="22"/>
      <c r="M234" s="22"/>
      <c r="N234" s="58">
        <v>26</v>
      </c>
      <c r="O234" s="22"/>
      <c r="P234" s="22"/>
      <c r="Q234" s="38"/>
      <c r="R234" s="17"/>
      <c r="S234" s="17"/>
      <c r="U234" s="177"/>
    </row>
    <row r="235" spans="1:22" ht="12.75" customHeight="1">
      <c r="A235" s="197"/>
      <c r="B235" s="16" t="s">
        <v>97</v>
      </c>
      <c r="C235" s="17"/>
      <c r="D235" s="17"/>
      <c r="E235" s="16"/>
      <c r="F235" s="17"/>
      <c r="G235" s="16"/>
      <c r="H235" s="17"/>
      <c r="I235" s="16"/>
      <c r="J235" s="20"/>
      <c r="K235" s="22"/>
      <c r="L235" s="22"/>
      <c r="M235" s="22"/>
      <c r="N235" s="22">
        <v>24</v>
      </c>
      <c r="O235" s="22"/>
      <c r="P235" s="22"/>
      <c r="Q235" s="38"/>
      <c r="R235" s="17"/>
      <c r="S235" s="17"/>
      <c r="T235" s="13">
        <v>5</v>
      </c>
      <c r="U235" s="84" t="s">
        <v>129</v>
      </c>
      <c r="V235" s="131" t="s">
        <v>371</v>
      </c>
    </row>
    <row r="236" spans="1:21" ht="12.75" customHeight="1">
      <c r="A236" s="197"/>
      <c r="B236" s="16"/>
      <c r="C236" s="17"/>
      <c r="D236" s="17"/>
      <c r="E236" s="16"/>
      <c r="F236" s="17"/>
      <c r="G236" s="16"/>
      <c r="H236" s="17"/>
      <c r="I236" s="16"/>
      <c r="J236" s="20"/>
      <c r="K236" s="22"/>
      <c r="L236" s="22"/>
      <c r="M236" s="22"/>
      <c r="N236" s="22">
        <v>3</v>
      </c>
      <c r="O236" s="22"/>
      <c r="P236" s="22"/>
      <c r="Q236" s="38"/>
      <c r="R236" s="17"/>
      <c r="S236" s="17"/>
      <c r="T236" s="13"/>
      <c r="U236" s="84"/>
    </row>
    <row r="237" spans="1:21" ht="12.75" customHeight="1" thickBot="1">
      <c r="A237" s="197"/>
      <c r="B237" s="16"/>
      <c r="C237" s="17"/>
      <c r="D237" s="17"/>
      <c r="E237" s="16"/>
      <c r="F237" s="17"/>
      <c r="G237" s="16"/>
      <c r="H237" s="17"/>
      <c r="I237" s="16"/>
      <c r="J237" s="20"/>
      <c r="K237" s="22"/>
      <c r="L237" s="22"/>
      <c r="M237" s="22"/>
      <c r="N237" s="54">
        <v>101</v>
      </c>
      <c r="O237" s="54"/>
      <c r="P237" s="22"/>
      <c r="Q237" s="38"/>
      <c r="R237" s="17"/>
      <c r="S237" s="17"/>
      <c r="T237" s="13"/>
      <c r="U237" s="84"/>
    </row>
    <row r="238" spans="1:21" ht="12.75" customHeight="1">
      <c r="A238" s="233"/>
      <c r="B238" s="14" t="s">
        <v>100</v>
      </c>
      <c r="C238" s="14"/>
      <c r="D238" s="14"/>
      <c r="E238" s="32"/>
      <c r="F238" s="14"/>
      <c r="G238" s="32"/>
      <c r="H238" s="14"/>
      <c r="I238" s="32"/>
      <c r="J238" s="34">
        <v>26</v>
      </c>
      <c r="K238" s="34"/>
      <c r="L238" s="34"/>
      <c r="M238" s="34"/>
      <c r="N238" s="34"/>
      <c r="O238" s="34"/>
      <c r="P238" s="34"/>
      <c r="Q238" s="35"/>
      <c r="R238" s="14"/>
      <c r="S238" s="14"/>
      <c r="T238" s="12"/>
      <c r="U238" s="46"/>
    </row>
    <row r="239" spans="1:21" ht="12.75" customHeight="1">
      <c r="A239" s="197" t="s">
        <v>203</v>
      </c>
      <c r="B239" s="18" t="s">
        <v>97</v>
      </c>
      <c r="C239" s="17">
        <f>D239/36</f>
        <v>5</v>
      </c>
      <c r="D239" s="17">
        <f>SUM(E239:I239)</f>
        <v>180</v>
      </c>
      <c r="E239" s="16">
        <f>SUM(J238:Q238)</f>
        <v>26</v>
      </c>
      <c r="F239" s="17">
        <f>SUM(J239:Q239)</f>
        <v>26</v>
      </c>
      <c r="G239" s="17">
        <f>SUM(J240:Q240)</f>
        <v>24</v>
      </c>
      <c r="H239" s="16">
        <f>SUM(J241:Q241)</f>
        <v>3</v>
      </c>
      <c r="I239" s="13">
        <f>SUM(J242:Q242)</f>
        <v>101</v>
      </c>
      <c r="J239" s="58">
        <v>26</v>
      </c>
      <c r="K239" s="22"/>
      <c r="L239" s="22"/>
      <c r="M239" s="22"/>
      <c r="N239" s="22"/>
      <c r="O239" s="22"/>
      <c r="P239" s="22"/>
      <c r="Q239" s="23"/>
      <c r="R239" s="17"/>
      <c r="S239" s="17"/>
      <c r="U239" s="177"/>
    </row>
    <row r="240" spans="1:22" ht="12.75" customHeight="1">
      <c r="A240" s="197"/>
      <c r="B240" s="247" t="s">
        <v>360</v>
      </c>
      <c r="C240" s="18"/>
      <c r="D240" s="17"/>
      <c r="E240" s="16"/>
      <c r="F240" s="17"/>
      <c r="G240" s="16"/>
      <c r="H240" s="17"/>
      <c r="I240" s="16"/>
      <c r="J240" s="22">
        <v>24</v>
      </c>
      <c r="K240" s="22"/>
      <c r="L240" s="22"/>
      <c r="M240" s="22"/>
      <c r="N240" s="22"/>
      <c r="O240" s="22"/>
      <c r="P240" s="22"/>
      <c r="Q240" s="23"/>
      <c r="R240" s="17"/>
      <c r="S240" s="17"/>
      <c r="T240" s="13">
        <v>1</v>
      </c>
      <c r="U240" s="84" t="s">
        <v>101</v>
      </c>
      <c r="V240" s="131" t="s">
        <v>371</v>
      </c>
    </row>
    <row r="241" spans="1:21" ht="12.75" customHeight="1">
      <c r="A241" s="197"/>
      <c r="B241" s="247" t="s">
        <v>361</v>
      </c>
      <c r="C241" s="18"/>
      <c r="D241" s="17"/>
      <c r="E241" s="16"/>
      <c r="F241" s="17"/>
      <c r="G241" s="16"/>
      <c r="H241" s="17"/>
      <c r="I241" s="16"/>
      <c r="J241" s="22">
        <v>3</v>
      </c>
      <c r="K241" s="22"/>
      <c r="L241" s="48"/>
      <c r="M241" s="48"/>
      <c r="N241" s="48"/>
      <c r="O241" s="48"/>
      <c r="P241" s="48"/>
      <c r="Q241" s="49"/>
      <c r="R241" s="17"/>
      <c r="S241" s="17"/>
      <c r="T241" s="13"/>
      <c r="U241" s="84"/>
    </row>
    <row r="242" spans="1:21" ht="12.75" customHeight="1" thickBot="1">
      <c r="A242" s="234"/>
      <c r="B242" s="25"/>
      <c r="C242" s="25"/>
      <c r="D242" s="25"/>
      <c r="E242" s="27"/>
      <c r="F242" s="25"/>
      <c r="G242" s="27"/>
      <c r="H242" s="25"/>
      <c r="I242" s="27"/>
      <c r="J242" s="54">
        <v>101</v>
      </c>
      <c r="K242" s="41"/>
      <c r="L242" s="48"/>
      <c r="M242" s="48"/>
      <c r="N242" s="48"/>
      <c r="O242" s="48"/>
      <c r="P242" s="48"/>
      <c r="Q242" s="49"/>
      <c r="R242" s="25"/>
      <c r="S242" s="25"/>
      <c r="T242" s="24"/>
      <c r="U242" s="171"/>
    </row>
    <row r="243" spans="1:21" ht="15.75" customHeight="1">
      <c r="A243" s="69"/>
      <c r="B243" s="37"/>
      <c r="C243" s="16"/>
      <c r="D243" s="16"/>
      <c r="E243" s="16"/>
      <c r="F243" s="16"/>
      <c r="G243" s="16"/>
      <c r="H243" s="16"/>
      <c r="I243" s="16"/>
      <c r="J243" s="33">
        <f>J148+J153+J158+J163+J168+J173+J178+J183+J188+J193+J198+J203+J208+J213+J218+J223+J228+J233+J238</f>
        <v>102</v>
      </c>
      <c r="K243" s="34">
        <f aca="true" t="shared" si="6" ref="K243:Q243">K148+K153+K158+K163+K168+K173+K178+K183+K188+K193+K198+K203+K208+K213+K218+K223+K228+K233+K238</f>
        <v>76</v>
      </c>
      <c r="L243" s="34">
        <f t="shared" si="6"/>
        <v>142</v>
      </c>
      <c r="M243" s="34">
        <f t="shared" si="6"/>
        <v>122</v>
      </c>
      <c r="N243" s="34">
        <f t="shared" si="6"/>
        <v>138</v>
      </c>
      <c r="O243" s="34">
        <f t="shared" si="6"/>
        <v>104</v>
      </c>
      <c r="P243" s="34">
        <f t="shared" si="6"/>
        <v>0</v>
      </c>
      <c r="Q243" s="39">
        <f t="shared" si="6"/>
        <v>0</v>
      </c>
      <c r="R243" s="16"/>
      <c r="S243" s="16"/>
      <c r="T243" s="16"/>
      <c r="U243" s="175"/>
    </row>
    <row r="244" spans="1:21" ht="15.75" customHeight="1">
      <c r="A244" s="16"/>
      <c r="B244" s="37"/>
      <c r="C244" s="16"/>
      <c r="D244" s="16"/>
      <c r="E244" s="16"/>
      <c r="F244" s="16"/>
      <c r="G244" s="16"/>
      <c r="H244" s="16"/>
      <c r="I244" s="16"/>
      <c r="J244" s="20">
        <f>J149+J154+J159+J164+J169+J174+J179+J184+J189+J194+J199+J204+J209+J214+J219+J224+J229+J234+J239</f>
        <v>106</v>
      </c>
      <c r="K244" s="22">
        <f aca="true" t="shared" si="7" ref="K244:Q245">K149+K154+K159+K164+K169+K174+K179+K184+K189+K194+K199+K204+K209+K214+K219+K224+K229+K234+K239</f>
        <v>80</v>
      </c>
      <c r="L244" s="22">
        <f t="shared" si="7"/>
        <v>156</v>
      </c>
      <c r="M244" s="22">
        <f t="shared" si="7"/>
        <v>120</v>
      </c>
      <c r="N244" s="22">
        <f t="shared" si="7"/>
        <v>154</v>
      </c>
      <c r="O244" s="22">
        <f t="shared" si="7"/>
        <v>104</v>
      </c>
      <c r="P244" s="22">
        <f t="shared" si="7"/>
        <v>0</v>
      </c>
      <c r="Q244" s="38">
        <f t="shared" si="7"/>
        <v>0</v>
      </c>
      <c r="R244" s="16"/>
      <c r="S244" s="16"/>
      <c r="T244" s="16"/>
      <c r="U244" s="175"/>
    </row>
    <row r="245" spans="1:21" ht="15.75" customHeight="1">
      <c r="A245" s="16"/>
      <c r="B245" s="37"/>
      <c r="C245" s="16"/>
      <c r="D245" s="16"/>
      <c r="E245" s="16"/>
      <c r="F245" s="16"/>
      <c r="G245" s="16"/>
      <c r="H245" s="16"/>
      <c r="I245" s="16"/>
      <c r="J245" s="20">
        <f>J150+J155+J160+J165+J170+J175+J180+J185+J190+J195+J200+J205+J210+J215+J220+J225+J230+J235+J240</f>
        <v>62</v>
      </c>
      <c r="K245" s="22">
        <f t="shared" si="7"/>
        <v>38</v>
      </c>
      <c r="L245" s="22">
        <f t="shared" si="7"/>
        <v>112</v>
      </c>
      <c r="M245" s="22">
        <f t="shared" si="7"/>
        <v>94</v>
      </c>
      <c r="N245" s="22">
        <f t="shared" si="7"/>
        <v>120</v>
      </c>
      <c r="O245" s="22">
        <f t="shared" si="7"/>
        <v>96</v>
      </c>
      <c r="P245" s="22">
        <f t="shared" si="7"/>
        <v>0</v>
      </c>
      <c r="Q245" s="38">
        <f t="shared" si="7"/>
        <v>0</v>
      </c>
      <c r="R245" s="16"/>
      <c r="S245" s="16"/>
      <c r="T245" s="16"/>
      <c r="U245" s="175"/>
    </row>
    <row r="246" spans="1:21" ht="15.75" customHeight="1">
      <c r="A246" s="16"/>
      <c r="B246" s="37"/>
      <c r="C246" s="16"/>
      <c r="D246" s="16"/>
      <c r="E246" s="16"/>
      <c r="F246" s="16"/>
      <c r="G246" s="16"/>
      <c r="H246" s="16"/>
      <c r="I246" s="16"/>
      <c r="J246" s="20">
        <f aca="true" t="shared" si="8" ref="J246:Q246">J151+J156+J161+J166+J171+J176+J181+J186+J191+J196+J201+J206+J211+J216+J221+J226+J231+J236+J241</f>
        <v>3</v>
      </c>
      <c r="K246" s="22">
        <f t="shared" si="8"/>
        <v>6</v>
      </c>
      <c r="L246" s="22">
        <f t="shared" si="8"/>
        <v>12</v>
      </c>
      <c r="M246" s="22">
        <f t="shared" si="8"/>
        <v>9</v>
      </c>
      <c r="N246" s="22">
        <f t="shared" si="8"/>
        <v>15</v>
      </c>
      <c r="O246" s="22">
        <f t="shared" si="8"/>
        <v>12</v>
      </c>
      <c r="P246" s="22">
        <f t="shared" si="8"/>
        <v>0</v>
      </c>
      <c r="Q246" s="38">
        <f t="shared" si="8"/>
        <v>0</v>
      </c>
      <c r="R246" s="16"/>
      <c r="S246" s="16"/>
      <c r="T246" s="16"/>
      <c r="U246" s="175"/>
    </row>
    <row r="247" spans="1:21" ht="15.75" customHeight="1" thickBot="1">
      <c r="A247" s="16"/>
      <c r="B247" s="37"/>
      <c r="C247" s="16"/>
      <c r="D247" s="16"/>
      <c r="E247" s="16"/>
      <c r="F247" s="16"/>
      <c r="G247" s="16"/>
      <c r="H247" s="16"/>
      <c r="I247" s="16"/>
      <c r="J247" s="28">
        <f aca="true" t="shared" si="9" ref="J247:Q247">J152+J157+J162+J167+J172+J177+J182+J187+J192+J197+J202+J207+J212+J217+J222+J227+J232+J237+J242</f>
        <v>195</v>
      </c>
      <c r="K247" s="29">
        <f t="shared" si="9"/>
        <v>88</v>
      </c>
      <c r="L247" s="29">
        <f t="shared" si="9"/>
        <v>388</v>
      </c>
      <c r="M247" s="29">
        <f t="shared" si="9"/>
        <v>285</v>
      </c>
      <c r="N247" s="29">
        <f t="shared" si="9"/>
        <v>473</v>
      </c>
      <c r="O247" s="29">
        <f t="shared" si="9"/>
        <v>404</v>
      </c>
      <c r="P247" s="29">
        <f t="shared" si="9"/>
        <v>0</v>
      </c>
      <c r="Q247" s="52">
        <f t="shared" si="9"/>
        <v>0</v>
      </c>
      <c r="R247" s="16"/>
      <c r="S247" s="16"/>
      <c r="T247" s="16"/>
      <c r="U247" s="175"/>
    </row>
    <row r="248" spans="1:21" ht="18.75" customHeight="1" thickBot="1">
      <c r="A248" s="286" t="s">
        <v>41</v>
      </c>
      <c r="B248" s="288"/>
      <c r="C248" s="80">
        <f>D248/36</f>
        <v>106</v>
      </c>
      <c r="D248" s="80">
        <f>SUM(E248:I248)</f>
        <v>3816</v>
      </c>
      <c r="E248" s="80">
        <f>SUM(J243:Q243)</f>
        <v>684</v>
      </c>
      <c r="F248" s="80">
        <f>SUM(J244:Q244)</f>
        <v>720</v>
      </c>
      <c r="G248" s="80">
        <f>SUM(J245:Q245)</f>
        <v>522</v>
      </c>
      <c r="H248" s="80">
        <f>SUM(J246:Q246)</f>
        <v>57</v>
      </c>
      <c r="I248" s="135">
        <f>SUM(J247:Q247)</f>
        <v>1833</v>
      </c>
      <c r="J248" s="102">
        <f aca="true" t="shared" si="10" ref="J248:Q248">SUM(J243:J247)</f>
        <v>468</v>
      </c>
      <c r="K248" s="102">
        <f t="shared" si="10"/>
        <v>288</v>
      </c>
      <c r="L248" s="102">
        <f t="shared" si="10"/>
        <v>810</v>
      </c>
      <c r="M248" s="102">
        <f t="shared" si="10"/>
        <v>630</v>
      </c>
      <c r="N248" s="102">
        <f t="shared" si="10"/>
        <v>900</v>
      </c>
      <c r="O248" s="102">
        <f t="shared" si="10"/>
        <v>720</v>
      </c>
      <c r="P248" s="102">
        <f t="shared" si="10"/>
        <v>0</v>
      </c>
      <c r="Q248" s="102">
        <f t="shared" si="10"/>
        <v>0</v>
      </c>
      <c r="R248" s="16"/>
      <c r="S248" s="16"/>
      <c r="T248" s="16"/>
      <c r="U248" s="175"/>
    </row>
    <row r="249" spans="1:17" ht="12.75" customHeight="1" thickBot="1">
      <c r="A249" s="328"/>
      <c r="B249" s="328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</row>
    <row r="250" spans="1:21" ht="12.75" customHeight="1" thickBot="1">
      <c r="A250" s="107"/>
      <c r="B250" s="71"/>
      <c r="C250" s="282" t="s">
        <v>343</v>
      </c>
      <c r="D250" s="309" t="s">
        <v>112</v>
      </c>
      <c r="E250" s="310"/>
      <c r="F250" s="310"/>
      <c r="G250" s="310"/>
      <c r="H250" s="310"/>
      <c r="I250" s="311"/>
      <c r="J250" s="312" t="s">
        <v>1</v>
      </c>
      <c r="K250" s="313"/>
      <c r="L250" s="313"/>
      <c r="M250" s="313"/>
      <c r="N250" s="313"/>
      <c r="O250" s="313"/>
      <c r="P250" s="313"/>
      <c r="Q250" s="314"/>
      <c r="R250" s="312" t="s">
        <v>2</v>
      </c>
      <c r="S250" s="313"/>
      <c r="T250" s="314"/>
      <c r="U250" s="107"/>
    </row>
    <row r="251" spans="1:21" ht="12.75" customHeight="1" thickBot="1">
      <c r="A251" s="72" t="s">
        <v>265</v>
      </c>
      <c r="B251" s="73"/>
      <c r="C251" s="283"/>
      <c r="D251" s="279" t="s">
        <v>341</v>
      </c>
      <c r="E251" s="302" t="s">
        <v>113</v>
      </c>
      <c r="F251" s="303"/>
      <c r="G251" s="303"/>
      <c r="H251" s="303"/>
      <c r="I251" s="71"/>
      <c r="J251" s="289" t="s">
        <v>5</v>
      </c>
      <c r="K251" s="290"/>
      <c r="L251" s="289" t="s">
        <v>6</v>
      </c>
      <c r="M251" s="290"/>
      <c r="N251" s="289" t="s">
        <v>7</v>
      </c>
      <c r="O251" s="290"/>
      <c r="P251" s="289" t="s">
        <v>8</v>
      </c>
      <c r="Q251" s="290"/>
      <c r="R251" s="306" t="s">
        <v>141</v>
      </c>
      <c r="S251" s="282" t="s">
        <v>338</v>
      </c>
      <c r="T251" s="306" t="s">
        <v>42</v>
      </c>
      <c r="U251" s="72" t="s">
        <v>9</v>
      </c>
    </row>
    <row r="252" spans="1:21" ht="12.75" customHeight="1" thickBot="1">
      <c r="A252" s="72" t="s">
        <v>3</v>
      </c>
      <c r="B252" s="72" t="s">
        <v>0</v>
      </c>
      <c r="C252" s="283"/>
      <c r="D252" s="280"/>
      <c r="E252" s="282" t="s">
        <v>342</v>
      </c>
      <c r="F252" s="276" t="s">
        <v>344</v>
      </c>
      <c r="G252" s="282" t="s">
        <v>345</v>
      </c>
      <c r="H252" s="279" t="s">
        <v>340</v>
      </c>
      <c r="I252" s="281" t="s">
        <v>339</v>
      </c>
      <c r="J252" s="123" t="s">
        <v>11</v>
      </c>
      <c r="K252" s="124" t="s">
        <v>12</v>
      </c>
      <c r="L252" s="123" t="s">
        <v>13</v>
      </c>
      <c r="M252" s="124" t="s">
        <v>14</v>
      </c>
      <c r="N252" s="123" t="s">
        <v>15</v>
      </c>
      <c r="O252" s="124" t="s">
        <v>16</v>
      </c>
      <c r="P252" s="123" t="s">
        <v>17</v>
      </c>
      <c r="Q252" s="113" t="s">
        <v>18</v>
      </c>
      <c r="R252" s="281"/>
      <c r="S252" s="283"/>
      <c r="T252" s="281"/>
      <c r="U252" s="72" t="s">
        <v>19</v>
      </c>
    </row>
    <row r="253" spans="1:21" ht="12.75" customHeight="1">
      <c r="A253" s="73"/>
      <c r="B253" s="72" t="s">
        <v>4</v>
      </c>
      <c r="C253" s="283"/>
      <c r="D253" s="280"/>
      <c r="E253" s="283"/>
      <c r="F253" s="277"/>
      <c r="G253" s="283"/>
      <c r="H253" s="280"/>
      <c r="I253" s="281"/>
      <c r="J253" s="120" t="s">
        <v>20</v>
      </c>
      <c r="K253" s="121" t="s">
        <v>20</v>
      </c>
      <c r="L253" s="6" t="s">
        <v>20</v>
      </c>
      <c r="M253" s="121" t="s">
        <v>20</v>
      </c>
      <c r="N253" s="6" t="s">
        <v>20</v>
      </c>
      <c r="O253" s="6" t="s">
        <v>20</v>
      </c>
      <c r="P253" s="121" t="s">
        <v>20</v>
      </c>
      <c r="Q253" s="6" t="s">
        <v>20</v>
      </c>
      <c r="R253" s="278"/>
      <c r="S253" s="283"/>
      <c r="T253" s="281"/>
      <c r="U253" s="72" t="s">
        <v>21</v>
      </c>
    </row>
    <row r="254" spans="1:21" ht="12.75" customHeight="1">
      <c r="A254" s="73"/>
      <c r="B254" s="73"/>
      <c r="C254" s="283"/>
      <c r="D254" s="280"/>
      <c r="E254" s="283"/>
      <c r="F254" s="277"/>
      <c r="G254" s="283"/>
      <c r="H254" s="280"/>
      <c r="I254" s="281"/>
      <c r="J254" s="7" t="s">
        <v>22</v>
      </c>
      <c r="K254" s="8" t="s">
        <v>22</v>
      </c>
      <c r="L254" s="7" t="s">
        <v>22</v>
      </c>
      <c r="M254" s="8" t="s">
        <v>22</v>
      </c>
      <c r="N254" s="7" t="s">
        <v>22</v>
      </c>
      <c r="O254" s="7" t="s">
        <v>22</v>
      </c>
      <c r="P254" s="8" t="s">
        <v>22</v>
      </c>
      <c r="Q254" s="7" t="s">
        <v>22</v>
      </c>
      <c r="R254" s="278"/>
      <c r="S254" s="283"/>
      <c r="T254" s="281"/>
      <c r="U254" s="72"/>
    </row>
    <row r="255" spans="1:21" ht="12.75" customHeight="1">
      <c r="A255" s="73"/>
      <c r="B255" s="73"/>
      <c r="C255" s="283"/>
      <c r="D255" s="280"/>
      <c r="E255" s="283"/>
      <c r="F255" s="277"/>
      <c r="G255" s="283"/>
      <c r="H255" s="280"/>
      <c r="I255" s="281"/>
      <c r="J255" s="7" t="s">
        <v>23</v>
      </c>
      <c r="K255" s="8" t="s">
        <v>23</v>
      </c>
      <c r="L255" s="7" t="s">
        <v>23</v>
      </c>
      <c r="M255" s="8" t="s">
        <v>23</v>
      </c>
      <c r="N255" s="7" t="s">
        <v>23</v>
      </c>
      <c r="O255" s="7" t="s">
        <v>23</v>
      </c>
      <c r="P255" s="8" t="s">
        <v>23</v>
      </c>
      <c r="Q255" s="7" t="s">
        <v>23</v>
      </c>
      <c r="R255" s="278"/>
      <c r="S255" s="283"/>
      <c r="T255" s="281"/>
      <c r="U255" s="72"/>
    </row>
    <row r="256" spans="1:21" ht="12.75" customHeight="1">
      <c r="A256" s="73"/>
      <c r="B256" s="73"/>
      <c r="C256" s="283"/>
      <c r="D256" s="280"/>
      <c r="E256" s="283"/>
      <c r="F256" s="277"/>
      <c r="G256" s="283"/>
      <c r="H256" s="280"/>
      <c r="I256" s="281"/>
      <c r="J256" s="7" t="s">
        <v>61</v>
      </c>
      <c r="K256" s="7" t="s">
        <v>61</v>
      </c>
      <c r="L256" s="7" t="s">
        <v>61</v>
      </c>
      <c r="M256" s="7" t="s">
        <v>61</v>
      </c>
      <c r="N256" s="7" t="s">
        <v>61</v>
      </c>
      <c r="O256" s="7" t="s">
        <v>61</v>
      </c>
      <c r="P256" s="7" t="s">
        <v>61</v>
      </c>
      <c r="Q256" s="7" t="s">
        <v>61</v>
      </c>
      <c r="R256" s="278"/>
      <c r="S256" s="283"/>
      <c r="T256" s="281"/>
      <c r="U256" s="72"/>
    </row>
    <row r="257" spans="1:21" ht="12.75" customHeight="1" thickBot="1">
      <c r="A257" s="108"/>
      <c r="B257" s="73"/>
      <c r="C257" s="292"/>
      <c r="D257" s="307"/>
      <c r="E257" s="283"/>
      <c r="F257" s="278"/>
      <c r="G257" s="283"/>
      <c r="H257" s="280"/>
      <c r="I257" s="281"/>
      <c r="J257" s="122" t="s">
        <v>10</v>
      </c>
      <c r="K257" s="122" t="s">
        <v>10</v>
      </c>
      <c r="L257" s="122" t="s">
        <v>10</v>
      </c>
      <c r="M257" s="122" t="s">
        <v>10</v>
      </c>
      <c r="N257" s="122" t="s">
        <v>10</v>
      </c>
      <c r="O257" s="122" t="s">
        <v>10</v>
      </c>
      <c r="P257" s="122" t="s">
        <v>10</v>
      </c>
      <c r="Q257" s="122" t="s">
        <v>10</v>
      </c>
      <c r="R257" s="278"/>
      <c r="S257" s="283"/>
      <c r="T257" s="281"/>
      <c r="U257" s="102"/>
    </row>
    <row r="258" spans="1:21" ht="12.75" customHeight="1" thickBot="1">
      <c r="A258" s="110">
        <v>1</v>
      </c>
      <c r="B258" s="80">
        <v>2</v>
      </c>
      <c r="C258" s="80">
        <v>3</v>
      </c>
      <c r="D258" s="98">
        <v>4</v>
      </c>
      <c r="E258" s="80">
        <v>5</v>
      </c>
      <c r="F258" s="98">
        <v>6</v>
      </c>
      <c r="G258" s="80">
        <v>7</v>
      </c>
      <c r="H258" s="98">
        <v>8</v>
      </c>
      <c r="I258" s="80">
        <v>9</v>
      </c>
      <c r="J258" s="80">
        <v>10</v>
      </c>
      <c r="K258" s="98">
        <v>11</v>
      </c>
      <c r="L258" s="80">
        <v>12</v>
      </c>
      <c r="M258" s="98">
        <v>13</v>
      </c>
      <c r="N258" s="80">
        <v>14</v>
      </c>
      <c r="O258" s="98">
        <v>15</v>
      </c>
      <c r="P258" s="80">
        <v>16</v>
      </c>
      <c r="Q258" s="109">
        <v>17</v>
      </c>
      <c r="R258" s="91">
        <v>18</v>
      </c>
      <c r="S258" s="119">
        <v>19</v>
      </c>
      <c r="T258" s="119">
        <v>20</v>
      </c>
      <c r="U258" s="102">
        <v>21</v>
      </c>
    </row>
    <row r="259" spans="1:21" ht="17.25" customHeight="1" thickBot="1">
      <c r="A259" s="286" t="s">
        <v>362</v>
      </c>
      <c r="B259" s="287"/>
      <c r="C259" s="287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8"/>
    </row>
    <row r="260" spans="1:22" ht="12.75" customHeight="1">
      <c r="A260" s="2"/>
      <c r="B260" s="31"/>
      <c r="C260" s="14"/>
      <c r="D260" s="14"/>
      <c r="E260" s="36"/>
      <c r="F260" s="32"/>
      <c r="G260" s="14"/>
      <c r="H260" s="12"/>
      <c r="I260" s="12"/>
      <c r="J260" s="44"/>
      <c r="K260" s="45"/>
      <c r="L260" s="45"/>
      <c r="M260" s="45"/>
      <c r="N260" s="45">
        <v>16</v>
      </c>
      <c r="O260" s="45"/>
      <c r="P260" s="45"/>
      <c r="Q260" s="39"/>
      <c r="R260" s="36"/>
      <c r="S260" s="12"/>
      <c r="T260" s="14"/>
      <c r="U260" s="46"/>
      <c r="V260" s="132"/>
    </row>
    <row r="261" spans="1:22" ht="12.75" customHeight="1">
      <c r="A261" s="3" t="s">
        <v>118</v>
      </c>
      <c r="B261" s="16" t="s">
        <v>223</v>
      </c>
      <c r="C261" s="17">
        <f>D261/36</f>
        <v>3</v>
      </c>
      <c r="D261" s="17">
        <f>SUM(E261:I261)</f>
        <v>108</v>
      </c>
      <c r="E261" s="16">
        <f>SUM(J260:Q260)</f>
        <v>16</v>
      </c>
      <c r="F261" s="17">
        <f>SUM(J261:Q261)</f>
        <v>16</v>
      </c>
      <c r="G261" s="17">
        <f>SUM(J262:Q262)</f>
        <v>20</v>
      </c>
      <c r="H261" s="16">
        <f>SUM(J263:Q263)</f>
        <v>0</v>
      </c>
      <c r="I261" s="13">
        <f>SUM(J264:Q264)</f>
        <v>56</v>
      </c>
      <c r="J261" s="20"/>
      <c r="K261" s="21"/>
      <c r="L261" s="22"/>
      <c r="M261" s="22"/>
      <c r="N261" s="22">
        <v>16</v>
      </c>
      <c r="O261" s="22"/>
      <c r="P261" s="22"/>
      <c r="Q261" s="23"/>
      <c r="R261" s="15"/>
      <c r="T261" s="176"/>
      <c r="U261" s="177"/>
      <c r="V261" s="132"/>
    </row>
    <row r="262" spans="1:22" ht="12.75" customHeight="1">
      <c r="A262" s="3"/>
      <c r="B262" s="16"/>
      <c r="C262" s="17"/>
      <c r="D262" s="17"/>
      <c r="E262" s="15"/>
      <c r="F262" s="16"/>
      <c r="G262" s="18"/>
      <c r="H262" s="19"/>
      <c r="I262" s="19"/>
      <c r="J262" s="20"/>
      <c r="K262" s="21"/>
      <c r="L262" s="22"/>
      <c r="M262" s="22"/>
      <c r="N262" s="22">
        <v>20</v>
      </c>
      <c r="O262" s="22"/>
      <c r="P262" s="22"/>
      <c r="Q262" s="23"/>
      <c r="R262" s="15"/>
      <c r="S262" s="13">
        <v>5</v>
      </c>
      <c r="T262" s="17"/>
      <c r="U262" s="84" t="s">
        <v>134</v>
      </c>
      <c r="V262" s="132"/>
    </row>
    <row r="263" spans="1:22" ht="12.75" customHeight="1">
      <c r="A263" s="3"/>
      <c r="B263" s="16"/>
      <c r="C263" s="17"/>
      <c r="D263" s="17"/>
      <c r="E263" s="15"/>
      <c r="F263" s="16"/>
      <c r="G263" s="17"/>
      <c r="H263" s="13"/>
      <c r="I263" s="13"/>
      <c r="J263" s="20"/>
      <c r="K263" s="22"/>
      <c r="L263" s="22"/>
      <c r="M263" s="22"/>
      <c r="N263" s="22"/>
      <c r="O263" s="22"/>
      <c r="P263" s="22"/>
      <c r="Q263" s="23"/>
      <c r="R263" s="15"/>
      <c r="S263" s="13"/>
      <c r="T263" s="17"/>
      <c r="U263" s="84"/>
      <c r="V263" s="132"/>
    </row>
    <row r="264" spans="1:22" ht="12.75" customHeight="1" thickBot="1">
      <c r="A264" s="9"/>
      <c r="B264" s="27"/>
      <c r="C264" s="25"/>
      <c r="D264" s="25"/>
      <c r="E264" s="26"/>
      <c r="F264" s="27"/>
      <c r="G264" s="25"/>
      <c r="H264" s="24"/>
      <c r="I264" s="24"/>
      <c r="J264" s="28"/>
      <c r="K264" s="29"/>
      <c r="L264" s="29"/>
      <c r="M264" s="29"/>
      <c r="N264" s="29">
        <v>56</v>
      </c>
      <c r="O264" s="29"/>
      <c r="P264" s="29"/>
      <c r="Q264" s="30"/>
      <c r="R264" s="26"/>
      <c r="S264" s="24"/>
      <c r="T264" s="25"/>
      <c r="U264" s="171"/>
      <c r="V264" s="132"/>
    </row>
    <row r="265" spans="1:22" ht="12.75" customHeight="1">
      <c r="A265" s="233"/>
      <c r="B265" s="32"/>
      <c r="C265" s="14"/>
      <c r="D265" s="14"/>
      <c r="E265" s="32"/>
      <c r="F265" s="14"/>
      <c r="G265" s="14"/>
      <c r="H265" s="32"/>
      <c r="I265" s="12"/>
      <c r="J265" s="33"/>
      <c r="K265" s="34"/>
      <c r="L265" s="34"/>
      <c r="M265" s="34">
        <v>16</v>
      </c>
      <c r="N265" s="34"/>
      <c r="O265" s="34"/>
      <c r="P265" s="34"/>
      <c r="Q265" s="35"/>
      <c r="R265" s="14"/>
      <c r="S265" s="12"/>
      <c r="T265" s="14"/>
      <c r="U265" s="46"/>
      <c r="V265" s="132"/>
    </row>
    <row r="266" spans="1:22" ht="12.75" customHeight="1">
      <c r="A266" s="197" t="s">
        <v>119</v>
      </c>
      <c r="B266" s="16" t="s">
        <v>224</v>
      </c>
      <c r="C266" s="17">
        <f>D266/36</f>
        <v>3</v>
      </c>
      <c r="D266" s="17">
        <f>SUM(E266:I266)</f>
        <v>108</v>
      </c>
      <c r="E266" s="16">
        <f>SUM(J265:Q265)</f>
        <v>16</v>
      </c>
      <c r="F266" s="17">
        <f>SUM(J266:Q266)</f>
        <v>16</v>
      </c>
      <c r="G266" s="17">
        <f>SUM(J267:Q267)</f>
        <v>20</v>
      </c>
      <c r="H266" s="16">
        <f>SUM(J268:Q268)</f>
        <v>0</v>
      </c>
      <c r="I266" s="13">
        <f>SUM(J269:Q269)</f>
        <v>56</v>
      </c>
      <c r="J266" s="20"/>
      <c r="K266" s="22"/>
      <c r="L266" s="22"/>
      <c r="M266" s="22">
        <v>16</v>
      </c>
      <c r="N266" s="22"/>
      <c r="O266" s="22"/>
      <c r="P266" s="22"/>
      <c r="Q266" s="38"/>
      <c r="R266" s="17"/>
      <c r="S266" s="13" t="s">
        <v>222</v>
      </c>
      <c r="T266" s="17"/>
      <c r="U266" s="84" t="s">
        <v>245</v>
      </c>
      <c r="V266" s="132" t="s">
        <v>371</v>
      </c>
    </row>
    <row r="267" spans="1:22" ht="12.75" customHeight="1">
      <c r="A267" s="197"/>
      <c r="B267" s="16" t="s">
        <v>225</v>
      </c>
      <c r="C267" s="17"/>
      <c r="D267" s="17"/>
      <c r="E267" s="16"/>
      <c r="F267" s="17"/>
      <c r="G267" s="17"/>
      <c r="H267" s="16"/>
      <c r="I267" s="13"/>
      <c r="J267" s="20"/>
      <c r="K267" s="22"/>
      <c r="L267" s="22"/>
      <c r="M267" s="22">
        <v>20</v>
      </c>
      <c r="N267" s="22"/>
      <c r="O267" s="22"/>
      <c r="P267" s="22"/>
      <c r="Q267" s="38"/>
      <c r="R267" s="17"/>
      <c r="S267" s="13">
        <v>4</v>
      </c>
      <c r="T267" s="17"/>
      <c r="U267" s="84" t="s">
        <v>246</v>
      </c>
      <c r="V267" s="132"/>
    </row>
    <row r="268" spans="1:22" ht="12.75" customHeight="1">
      <c r="A268" s="197"/>
      <c r="B268" s="16" t="s">
        <v>226</v>
      </c>
      <c r="C268" s="17"/>
      <c r="D268" s="17"/>
      <c r="E268" s="16"/>
      <c r="F268" s="17"/>
      <c r="G268" s="17"/>
      <c r="H268" s="16"/>
      <c r="I268" s="13"/>
      <c r="J268" s="20"/>
      <c r="K268" s="22"/>
      <c r="L268" s="22"/>
      <c r="M268" s="22"/>
      <c r="N268" s="22"/>
      <c r="O268" s="22"/>
      <c r="P268" s="22"/>
      <c r="Q268" s="38"/>
      <c r="R268" s="17"/>
      <c r="S268" s="13"/>
      <c r="T268" s="17"/>
      <c r="U268" s="84"/>
      <c r="V268" s="132"/>
    </row>
    <row r="269" spans="1:22" ht="12.75" customHeight="1" thickBot="1">
      <c r="A269" s="234"/>
      <c r="B269" s="27"/>
      <c r="C269" s="25"/>
      <c r="D269" s="25"/>
      <c r="E269" s="27"/>
      <c r="F269" s="25"/>
      <c r="G269" s="25"/>
      <c r="H269" s="27"/>
      <c r="I269" s="24"/>
      <c r="J269" s="28"/>
      <c r="K269" s="29"/>
      <c r="L269" s="29"/>
      <c r="M269" s="29">
        <v>56</v>
      </c>
      <c r="N269" s="29"/>
      <c r="O269" s="29"/>
      <c r="P269" s="29"/>
      <c r="Q269" s="26"/>
      <c r="R269" s="25"/>
      <c r="S269" s="24"/>
      <c r="T269" s="25"/>
      <c r="U269" s="171"/>
      <c r="V269" s="132"/>
    </row>
    <row r="270" spans="1:22" ht="12.75" customHeight="1">
      <c r="A270" s="233"/>
      <c r="B270" s="14"/>
      <c r="C270" s="36"/>
      <c r="D270" s="14"/>
      <c r="E270" s="32"/>
      <c r="F270" s="14"/>
      <c r="G270" s="14"/>
      <c r="H270" s="32"/>
      <c r="I270" s="12"/>
      <c r="J270" s="33"/>
      <c r="K270" s="34"/>
      <c r="L270" s="34"/>
      <c r="M270" s="34"/>
      <c r="N270" s="34"/>
      <c r="O270" s="34">
        <v>16</v>
      </c>
      <c r="P270" s="34"/>
      <c r="Q270" s="39"/>
      <c r="R270" s="36"/>
      <c r="S270" s="12"/>
      <c r="T270" s="14"/>
      <c r="U270" s="46"/>
      <c r="V270" s="132"/>
    </row>
    <row r="271" spans="1:22" ht="12.75" customHeight="1">
      <c r="A271" s="197" t="s">
        <v>122</v>
      </c>
      <c r="B271" s="17" t="s">
        <v>87</v>
      </c>
      <c r="C271" s="17">
        <f>D271/36</f>
        <v>4</v>
      </c>
      <c r="D271" s="17">
        <f>SUM(E271:I271)</f>
        <v>144</v>
      </c>
      <c r="E271" s="16">
        <f>SUM(J270:Q270)</f>
        <v>16</v>
      </c>
      <c r="F271" s="17">
        <f>SUM(J271:Q271)</f>
        <v>18</v>
      </c>
      <c r="G271" s="17">
        <f>SUM(J272:Q272)</f>
        <v>26</v>
      </c>
      <c r="H271" s="16">
        <f>SUM(J273:Q273)</f>
        <v>0</v>
      </c>
      <c r="I271" s="13">
        <f>SUM(J274:Q274)</f>
        <v>84</v>
      </c>
      <c r="J271" s="20"/>
      <c r="K271" s="22"/>
      <c r="L271" s="22"/>
      <c r="M271" s="22"/>
      <c r="N271" s="22"/>
      <c r="O271" s="22">
        <v>18</v>
      </c>
      <c r="P271" s="22"/>
      <c r="Q271" s="38"/>
      <c r="R271" s="15"/>
      <c r="T271" s="176"/>
      <c r="U271" s="177"/>
      <c r="V271" s="132" t="s">
        <v>371</v>
      </c>
    </row>
    <row r="272" spans="1:22" ht="12.75" customHeight="1">
      <c r="A272" s="197"/>
      <c r="B272" s="18" t="s">
        <v>130</v>
      </c>
      <c r="C272" s="15"/>
      <c r="D272" s="17"/>
      <c r="E272" s="16"/>
      <c r="F272" s="17"/>
      <c r="G272" s="17"/>
      <c r="H272" s="16"/>
      <c r="I272" s="13"/>
      <c r="J272" s="20"/>
      <c r="K272" s="22"/>
      <c r="L272" s="22"/>
      <c r="M272" s="22"/>
      <c r="N272" s="22"/>
      <c r="O272" s="22">
        <v>26</v>
      </c>
      <c r="P272" s="22"/>
      <c r="Q272" s="38"/>
      <c r="R272" s="15"/>
      <c r="S272" s="13">
        <v>6</v>
      </c>
      <c r="T272" s="17"/>
      <c r="U272" s="84" t="s">
        <v>88</v>
      </c>
      <c r="V272" s="132"/>
    </row>
    <row r="273" spans="1:22" ht="12.75" customHeight="1">
      <c r="A273" s="197"/>
      <c r="B273" s="18"/>
      <c r="C273" s="15"/>
      <c r="D273" s="17"/>
      <c r="E273" s="16"/>
      <c r="F273" s="17"/>
      <c r="G273" s="17"/>
      <c r="H273" s="16"/>
      <c r="I273" s="13"/>
      <c r="J273" s="20"/>
      <c r="K273" s="22"/>
      <c r="L273" s="22"/>
      <c r="M273" s="22"/>
      <c r="N273" s="22"/>
      <c r="O273" s="22"/>
      <c r="P273" s="22"/>
      <c r="Q273" s="38"/>
      <c r="R273" s="15"/>
      <c r="S273" s="13"/>
      <c r="T273" s="17"/>
      <c r="U273" s="84"/>
      <c r="V273" s="132"/>
    </row>
    <row r="274" spans="1:22" ht="12.75" customHeight="1" thickBot="1">
      <c r="A274" s="234"/>
      <c r="B274" s="25"/>
      <c r="C274" s="15"/>
      <c r="D274" s="17"/>
      <c r="E274" s="16"/>
      <c r="F274" s="17"/>
      <c r="G274" s="17"/>
      <c r="H274" s="16"/>
      <c r="I274" s="13"/>
      <c r="J274" s="28"/>
      <c r="K274" s="29"/>
      <c r="L274" s="29"/>
      <c r="M274" s="29"/>
      <c r="N274" s="29"/>
      <c r="O274" s="29">
        <v>84</v>
      </c>
      <c r="P274" s="29"/>
      <c r="Q274" s="52"/>
      <c r="R274" s="26"/>
      <c r="S274" s="24"/>
      <c r="T274" s="25"/>
      <c r="U274" s="171"/>
      <c r="V274" s="132"/>
    </row>
    <row r="275" spans="1:22" ht="12.75" customHeight="1">
      <c r="A275" s="2"/>
      <c r="B275" s="32"/>
      <c r="C275" s="14"/>
      <c r="D275" s="14"/>
      <c r="E275" s="32"/>
      <c r="F275" s="14"/>
      <c r="G275" s="14"/>
      <c r="H275" s="32"/>
      <c r="I275" s="12"/>
      <c r="J275" s="33"/>
      <c r="K275" s="34"/>
      <c r="L275" s="34"/>
      <c r="M275" s="34"/>
      <c r="N275" s="34"/>
      <c r="O275" s="34">
        <v>16</v>
      </c>
      <c r="P275" s="34"/>
      <c r="Q275" s="39"/>
      <c r="R275" s="14"/>
      <c r="S275" s="12"/>
      <c r="T275" s="14"/>
      <c r="U275" s="46"/>
      <c r="V275" s="132"/>
    </row>
    <row r="276" spans="1:22" ht="12.75" customHeight="1">
      <c r="A276" s="3" t="s">
        <v>124</v>
      </c>
      <c r="B276" s="244" t="s">
        <v>165</v>
      </c>
      <c r="C276" s="17">
        <f>D276/36</f>
        <v>3</v>
      </c>
      <c r="D276" s="17">
        <f>SUM(E276:I276)</f>
        <v>108</v>
      </c>
      <c r="E276" s="16">
        <f>SUM(J275:Q275)</f>
        <v>16</v>
      </c>
      <c r="F276" s="17">
        <f>SUM(J276:Q276)</f>
        <v>16</v>
      </c>
      <c r="G276" s="17">
        <f>SUM(J277:Q277)</f>
        <v>20</v>
      </c>
      <c r="H276" s="16">
        <f>SUM(J278:Q278)</f>
        <v>0</v>
      </c>
      <c r="I276" s="13">
        <f>SUM(J279:Q279)</f>
        <v>56</v>
      </c>
      <c r="J276" s="20"/>
      <c r="K276" s="22"/>
      <c r="L276" s="22"/>
      <c r="M276" s="22"/>
      <c r="N276" s="22"/>
      <c r="O276" s="22">
        <v>16</v>
      </c>
      <c r="P276" s="22"/>
      <c r="Q276" s="38"/>
      <c r="R276" s="17"/>
      <c r="T276" s="176"/>
      <c r="U276" s="177"/>
      <c r="V276" s="132"/>
    </row>
    <row r="277" spans="1:22" ht="12.75" customHeight="1">
      <c r="A277" s="3"/>
      <c r="B277" s="16" t="s">
        <v>136</v>
      </c>
      <c r="C277" s="18"/>
      <c r="D277" s="17"/>
      <c r="E277" s="16"/>
      <c r="F277" s="17"/>
      <c r="G277" s="17"/>
      <c r="H277" s="16"/>
      <c r="I277" s="13"/>
      <c r="J277" s="20"/>
      <c r="K277" s="22"/>
      <c r="L277" s="22"/>
      <c r="M277" s="22"/>
      <c r="N277" s="22"/>
      <c r="O277" s="22">
        <v>20</v>
      </c>
      <c r="P277" s="22"/>
      <c r="Q277" s="38"/>
      <c r="R277" s="17"/>
      <c r="S277" s="13">
        <v>6</v>
      </c>
      <c r="T277" s="17"/>
      <c r="U277" s="84" t="s">
        <v>134</v>
      </c>
      <c r="V277" s="132"/>
    </row>
    <row r="278" spans="1:22" ht="12.75" customHeight="1">
      <c r="A278" s="3"/>
      <c r="B278" s="16"/>
      <c r="C278" s="18"/>
      <c r="D278" s="17"/>
      <c r="E278" s="16"/>
      <c r="F278" s="17"/>
      <c r="G278" s="17"/>
      <c r="H278" s="16"/>
      <c r="I278" s="13"/>
      <c r="J278" s="47"/>
      <c r="K278" s="48"/>
      <c r="L278" s="48"/>
      <c r="M278" s="48"/>
      <c r="N278" s="48"/>
      <c r="O278" s="48"/>
      <c r="P278" s="48"/>
      <c r="Q278" s="38"/>
      <c r="R278" s="17"/>
      <c r="S278" s="13"/>
      <c r="T278" s="17"/>
      <c r="U278" s="84"/>
      <c r="V278" s="132"/>
    </row>
    <row r="279" spans="1:22" ht="12.75" customHeight="1" thickBot="1">
      <c r="A279" s="9"/>
      <c r="B279" s="27"/>
      <c r="C279" s="25"/>
      <c r="D279" s="25"/>
      <c r="E279" s="27"/>
      <c r="F279" s="25"/>
      <c r="G279" s="25"/>
      <c r="H279" s="27"/>
      <c r="I279" s="24"/>
      <c r="J279" s="28"/>
      <c r="K279" s="29"/>
      <c r="L279" s="29"/>
      <c r="M279" s="29"/>
      <c r="N279" s="29"/>
      <c r="O279" s="29">
        <v>56</v>
      </c>
      <c r="P279" s="29"/>
      <c r="Q279" s="26"/>
      <c r="R279" s="25"/>
      <c r="S279" s="24"/>
      <c r="T279" s="25"/>
      <c r="U279" s="171"/>
      <c r="V279" s="132"/>
    </row>
    <row r="280" spans="1:22" ht="12.75" customHeight="1">
      <c r="A280" s="233"/>
      <c r="B280" s="32"/>
      <c r="C280" s="14"/>
      <c r="D280" s="14"/>
      <c r="E280" s="32"/>
      <c r="F280" s="14"/>
      <c r="G280" s="14"/>
      <c r="H280" s="32"/>
      <c r="I280" s="12"/>
      <c r="J280" s="33"/>
      <c r="K280" s="34"/>
      <c r="L280" s="34"/>
      <c r="M280" s="34"/>
      <c r="N280" s="34">
        <v>16</v>
      </c>
      <c r="O280" s="34"/>
      <c r="P280" s="34"/>
      <c r="Q280" s="39"/>
      <c r="R280" s="14"/>
      <c r="S280" s="12"/>
      <c r="T280" s="14"/>
      <c r="U280" s="46"/>
      <c r="V280" s="132"/>
    </row>
    <row r="281" spans="1:22" ht="12.75" customHeight="1">
      <c r="A281" s="235" t="s">
        <v>126</v>
      </c>
      <c r="B281" s="244" t="s">
        <v>138</v>
      </c>
      <c r="C281" s="17">
        <f>D281/36</f>
        <v>3</v>
      </c>
      <c r="D281" s="17">
        <f>SUM(E281:I281)</f>
        <v>108</v>
      </c>
      <c r="E281" s="16">
        <f>SUM(J280:Q280)</f>
        <v>16</v>
      </c>
      <c r="F281" s="17">
        <f>SUM(J281:Q281)</f>
        <v>16</v>
      </c>
      <c r="G281" s="17">
        <f>SUM(J282:Q282)</f>
        <v>24</v>
      </c>
      <c r="H281" s="16">
        <f>SUM(J283:Q283)</f>
        <v>0</v>
      </c>
      <c r="I281" s="13">
        <f>SUM(J284:Q284)</f>
        <v>52</v>
      </c>
      <c r="J281" s="20"/>
      <c r="K281" s="22"/>
      <c r="L281" s="22"/>
      <c r="M281" s="22"/>
      <c r="N281" s="22">
        <v>16</v>
      </c>
      <c r="O281" s="22"/>
      <c r="P281" s="22"/>
      <c r="Q281" s="38"/>
      <c r="R281" s="17"/>
      <c r="T281" s="176"/>
      <c r="U281" s="177"/>
      <c r="V281" s="132" t="s">
        <v>371</v>
      </c>
    </row>
    <row r="282" spans="1:22" ht="12.75" customHeight="1">
      <c r="A282" s="197"/>
      <c r="B282" s="16"/>
      <c r="C282" s="18"/>
      <c r="D282" s="17"/>
      <c r="E282" s="16"/>
      <c r="F282" s="17"/>
      <c r="G282" s="17"/>
      <c r="H282" s="16"/>
      <c r="I282" s="13"/>
      <c r="J282" s="20"/>
      <c r="K282" s="22"/>
      <c r="L282" s="22"/>
      <c r="M282" s="22"/>
      <c r="N282" s="22">
        <v>24</v>
      </c>
      <c r="O282" s="22"/>
      <c r="P282" s="22"/>
      <c r="Q282" s="38"/>
      <c r="R282" s="17"/>
      <c r="S282" s="13">
        <v>5</v>
      </c>
      <c r="T282" s="17"/>
      <c r="U282" s="84" t="s">
        <v>88</v>
      </c>
      <c r="V282" s="132"/>
    </row>
    <row r="283" spans="1:22" ht="12.75" customHeight="1">
      <c r="A283" s="197"/>
      <c r="B283" s="16"/>
      <c r="C283" s="18"/>
      <c r="D283" s="17"/>
      <c r="E283" s="16"/>
      <c r="F283" s="17"/>
      <c r="G283" s="17"/>
      <c r="H283" s="16"/>
      <c r="I283" s="13"/>
      <c r="J283" s="47"/>
      <c r="K283" s="48"/>
      <c r="L283" s="48"/>
      <c r="M283" s="48"/>
      <c r="N283" s="48"/>
      <c r="O283" s="48"/>
      <c r="P283" s="48"/>
      <c r="Q283" s="38"/>
      <c r="R283" s="17"/>
      <c r="S283" s="13"/>
      <c r="T283" s="17"/>
      <c r="U283" s="84"/>
      <c r="V283" s="132"/>
    </row>
    <row r="284" spans="1:22" ht="12.75" customHeight="1" thickBot="1">
      <c r="A284" s="234"/>
      <c r="B284" s="27"/>
      <c r="C284" s="25"/>
      <c r="D284" s="25"/>
      <c r="E284" s="27"/>
      <c r="F284" s="25"/>
      <c r="G284" s="25"/>
      <c r="H284" s="27"/>
      <c r="I284" s="24"/>
      <c r="J284" s="28"/>
      <c r="K284" s="29"/>
      <c r="L284" s="29"/>
      <c r="M284" s="29"/>
      <c r="N284" s="29">
        <v>52</v>
      </c>
      <c r="O284" s="29"/>
      <c r="P284" s="29"/>
      <c r="Q284" s="26"/>
      <c r="R284" s="25"/>
      <c r="S284" s="24"/>
      <c r="T284" s="25"/>
      <c r="U284" s="171"/>
      <c r="V284" s="132"/>
    </row>
    <row r="285" spans="1:22" ht="12.75" customHeight="1">
      <c r="A285" s="233"/>
      <c r="B285" s="32"/>
      <c r="C285" s="14"/>
      <c r="D285" s="14"/>
      <c r="E285" s="32"/>
      <c r="F285" s="14"/>
      <c r="G285" s="14"/>
      <c r="H285" s="32"/>
      <c r="I285" s="12"/>
      <c r="J285" s="33"/>
      <c r="K285" s="34">
        <v>20</v>
      </c>
      <c r="L285" s="34"/>
      <c r="M285" s="34"/>
      <c r="N285" s="34"/>
      <c r="O285" s="34"/>
      <c r="P285" s="34"/>
      <c r="Q285" s="39"/>
      <c r="R285" s="14"/>
      <c r="S285" s="12"/>
      <c r="T285" s="14"/>
      <c r="U285" s="46"/>
      <c r="V285" s="132"/>
    </row>
    <row r="286" spans="1:22" ht="12.75" customHeight="1">
      <c r="A286" s="235" t="s">
        <v>135</v>
      </c>
      <c r="B286" s="244" t="s">
        <v>279</v>
      </c>
      <c r="C286" s="17">
        <f>D286/36</f>
        <v>3</v>
      </c>
      <c r="D286" s="17">
        <f>SUM(E286:I286)</f>
        <v>108</v>
      </c>
      <c r="E286" s="16">
        <f>SUM(J285:Q285)</f>
        <v>20</v>
      </c>
      <c r="F286" s="17">
        <f>SUM(J286:Q286)</f>
        <v>14</v>
      </c>
      <c r="G286" s="17">
        <f>SUM(J287:Q287)</f>
        <v>18</v>
      </c>
      <c r="H286" s="16">
        <f>SUM(J288:Q288)</f>
        <v>0</v>
      </c>
      <c r="I286" s="13">
        <f>SUM(J289:Q289)</f>
        <v>56</v>
      </c>
      <c r="J286" s="20"/>
      <c r="K286" s="22">
        <v>14</v>
      </c>
      <c r="L286" s="22"/>
      <c r="M286" s="22"/>
      <c r="N286" s="22"/>
      <c r="O286" s="22"/>
      <c r="P286" s="22"/>
      <c r="Q286" s="38"/>
      <c r="R286" s="17"/>
      <c r="S286" s="13" t="s">
        <v>222</v>
      </c>
      <c r="T286" s="17"/>
      <c r="U286" s="84" t="s">
        <v>245</v>
      </c>
      <c r="V286" s="132" t="s">
        <v>371</v>
      </c>
    </row>
    <row r="287" spans="1:22" ht="12.75" customHeight="1">
      <c r="A287" s="197"/>
      <c r="B287" s="16" t="s">
        <v>280</v>
      </c>
      <c r="C287" s="18"/>
      <c r="D287" s="17"/>
      <c r="E287" s="16"/>
      <c r="F287" s="17"/>
      <c r="G287" s="17"/>
      <c r="H287" s="16"/>
      <c r="I287" s="13"/>
      <c r="J287" s="20"/>
      <c r="K287" s="22">
        <v>18</v>
      </c>
      <c r="L287" s="22"/>
      <c r="M287" s="22"/>
      <c r="N287" s="22"/>
      <c r="O287" s="22"/>
      <c r="P287" s="22"/>
      <c r="Q287" s="38"/>
      <c r="R287" s="17"/>
      <c r="S287" s="13">
        <v>2</v>
      </c>
      <c r="T287" s="17"/>
      <c r="U287" s="84" t="s">
        <v>246</v>
      </c>
      <c r="V287" s="132"/>
    </row>
    <row r="288" spans="1:22" ht="12.75" customHeight="1">
      <c r="A288" s="197"/>
      <c r="B288" s="16" t="s">
        <v>281</v>
      </c>
      <c r="C288" s="18"/>
      <c r="D288" s="17"/>
      <c r="E288" s="16"/>
      <c r="F288" s="17"/>
      <c r="G288" s="17"/>
      <c r="H288" s="16"/>
      <c r="I288" s="13"/>
      <c r="J288" s="47"/>
      <c r="K288" s="48"/>
      <c r="L288" s="48"/>
      <c r="M288" s="48"/>
      <c r="N288" s="48"/>
      <c r="O288" s="48"/>
      <c r="P288" s="48"/>
      <c r="Q288" s="38"/>
      <c r="R288" s="17"/>
      <c r="S288" s="13"/>
      <c r="T288" s="17"/>
      <c r="U288" s="84"/>
      <c r="V288" s="132"/>
    </row>
    <row r="289" spans="1:22" ht="12.75" customHeight="1" thickBot="1">
      <c r="A289" s="234"/>
      <c r="B289" s="27"/>
      <c r="C289" s="25"/>
      <c r="D289" s="25"/>
      <c r="E289" s="27"/>
      <c r="F289" s="25"/>
      <c r="G289" s="25"/>
      <c r="H289" s="27"/>
      <c r="I289" s="24"/>
      <c r="J289" s="28"/>
      <c r="K289" s="29">
        <v>56</v>
      </c>
      <c r="L289" s="29"/>
      <c r="M289" s="29"/>
      <c r="N289" s="29"/>
      <c r="O289" s="29"/>
      <c r="P289" s="29"/>
      <c r="Q289" s="26"/>
      <c r="R289" s="25"/>
      <c r="S289" s="24"/>
      <c r="T289" s="25"/>
      <c r="U289" s="171"/>
      <c r="V289" s="132"/>
    </row>
    <row r="290" spans="1:22" ht="12.75" customHeight="1">
      <c r="A290" s="233"/>
      <c r="B290" s="32"/>
      <c r="C290" s="14"/>
      <c r="D290" s="14"/>
      <c r="E290" s="32"/>
      <c r="F290" s="14"/>
      <c r="G290" s="14"/>
      <c r="H290" s="32"/>
      <c r="I290" s="12"/>
      <c r="J290" s="33"/>
      <c r="K290" s="34"/>
      <c r="L290" s="34"/>
      <c r="M290" s="34">
        <v>20</v>
      </c>
      <c r="N290" s="34"/>
      <c r="O290" s="34"/>
      <c r="P290" s="34"/>
      <c r="Q290" s="39"/>
      <c r="R290" s="14"/>
      <c r="S290" s="12"/>
      <c r="T290" s="14"/>
      <c r="U290" s="46"/>
      <c r="V290" s="132"/>
    </row>
    <row r="291" spans="1:22" ht="12.75" customHeight="1">
      <c r="A291" s="235" t="s">
        <v>137</v>
      </c>
      <c r="B291" s="244" t="s">
        <v>66</v>
      </c>
      <c r="C291" s="17">
        <f>D291/36</f>
        <v>3</v>
      </c>
      <c r="D291" s="17">
        <f>SUM(E291:I291)</f>
        <v>108</v>
      </c>
      <c r="E291" s="16">
        <f>SUM(J290:Q290)</f>
        <v>20</v>
      </c>
      <c r="F291" s="17">
        <f>SUM(J291:Q291)</f>
        <v>12</v>
      </c>
      <c r="G291" s="17">
        <f>SUM(J292:Q292)</f>
        <v>16</v>
      </c>
      <c r="H291" s="16">
        <f>SUM(J293:Q293)</f>
        <v>0</v>
      </c>
      <c r="I291" s="13">
        <f>SUM(J294:Q294)</f>
        <v>60</v>
      </c>
      <c r="J291" s="20"/>
      <c r="K291" s="22"/>
      <c r="L291" s="22"/>
      <c r="M291" s="22">
        <v>12</v>
      </c>
      <c r="N291" s="22"/>
      <c r="O291" s="22"/>
      <c r="P291" s="22"/>
      <c r="Q291" s="38"/>
      <c r="R291" s="17"/>
      <c r="S291" s="13" t="s">
        <v>222</v>
      </c>
      <c r="T291" s="17"/>
      <c r="U291" s="84" t="s">
        <v>245</v>
      </c>
      <c r="V291" s="132" t="s">
        <v>371</v>
      </c>
    </row>
    <row r="292" spans="1:22" ht="12.75" customHeight="1">
      <c r="A292" s="197"/>
      <c r="B292" s="16" t="s">
        <v>282</v>
      </c>
      <c r="C292" s="18"/>
      <c r="D292" s="17"/>
      <c r="E292" s="16"/>
      <c r="F292" s="17"/>
      <c r="G292" s="17"/>
      <c r="H292" s="16"/>
      <c r="I292" s="13"/>
      <c r="J292" s="20"/>
      <c r="K292" s="22"/>
      <c r="L292" s="22"/>
      <c r="M292" s="22">
        <v>16</v>
      </c>
      <c r="N292" s="22"/>
      <c r="O292" s="22"/>
      <c r="P292" s="22"/>
      <c r="Q292" s="38"/>
      <c r="R292" s="17"/>
      <c r="S292" s="13">
        <v>4</v>
      </c>
      <c r="T292" s="17"/>
      <c r="U292" s="84" t="s">
        <v>246</v>
      </c>
      <c r="V292" s="132"/>
    </row>
    <row r="293" spans="1:22" ht="12.75" customHeight="1">
      <c r="A293" s="197"/>
      <c r="B293" s="16" t="s">
        <v>283</v>
      </c>
      <c r="C293" s="18"/>
      <c r="D293" s="17"/>
      <c r="E293" s="16"/>
      <c r="F293" s="17"/>
      <c r="G293" s="17"/>
      <c r="H293" s="16"/>
      <c r="I293" s="13"/>
      <c r="J293" s="47"/>
      <c r="K293" s="48"/>
      <c r="L293" s="48"/>
      <c r="M293" s="48"/>
      <c r="N293" s="48"/>
      <c r="O293" s="48"/>
      <c r="P293" s="48"/>
      <c r="Q293" s="38"/>
      <c r="R293" s="17"/>
      <c r="S293" s="13"/>
      <c r="T293" s="17"/>
      <c r="U293" s="84"/>
      <c r="V293" s="132"/>
    </row>
    <row r="294" spans="1:22" ht="12.75" customHeight="1" thickBot="1">
      <c r="A294" s="234"/>
      <c r="B294" s="27"/>
      <c r="C294" s="25"/>
      <c r="D294" s="25"/>
      <c r="E294" s="27"/>
      <c r="F294" s="25"/>
      <c r="G294" s="25"/>
      <c r="H294" s="27"/>
      <c r="I294" s="24"/>
      <c r="J294" s="28"/>
      <c r="K294" s="29"/>
      <c r="L294" s="29"/>
      <c r="M294" s="29">
        <v>60</v>
      </c>
      <c r="N294" s="29"/>
      <c r="O294" s="29"/>
      <c r="P294" s="29"/>
      <c r="Q294" s="26"/>
      <c r="R294" s="25"/>
      <c r="S294" s="24"/>
      <c r="T294" s="25"/>
      <c r="U294" s="171"/>
      <c r="V294" s="132"/>
    </row>
    <row r="295" spans="1:22" ht="12.75" customHeight="1">
      <c r="A295" s="233"/>
      <c r="B295" s="32"/>
      <c r="C295" s="14"/>
      <c r="D295" s="14"/>
      <c r="E295" s="32"/>
      <c r="F295" s="14"/>
      <c r="G295" s="14"/>
      <c r="H295" s="32"/>
      <c r="I295" s="12"/>
      <c r="J295" s="33"/>
      <c r="K295" s="34"/>
      <c r="L295" s="34">
        <v>20</v>
      </c>
      <c r="M295" s="34"/>
      <c r="N295" s="34"/>
      <c r="O295" s="34"/>
      <c r="P295" s="34"/>
      <c r="Q295" s="39"/>
      <c r="R295" s="14"/>
      <c r="S295" s="12"/>
      <c r="T295" s="14"/>
      <c r="U295" s="46"/>
      <c r="V295" s="132"/>
    </row>
    <row r="296" spans="1:22" ht="12.75" customHeight="1">
      <c r="A296" s="235" t="s">
        <v>139</v>
      </c>
      <c r="B296" s="244" t="s">
        <v>273</v>
      </c>
      <c r="C296" s="17">
        <f>D296/36</f>
        <v>3</v>
      </c>
      <c r="D296" s="17">
        <f>SUM(E296:I296)</f>
        <v>108</v>
      </c>
      <c r="E296" s="16">
        <f>SUM(J295:Q295)</f>
        <v>20</v>
      </c>
      <c r="F296" s="17">
        <f>SUM(J296:Q296)</f>
        <v>18</v>
      </c>
      <c r="G296" s="17">
        <f>SUM(J297:Q297)</f>
        <v>24</v>
      </c>
      <c r="H296" s="16">
        <f>SUM(J298:Q298)</f>
        <v>0</v>
      </c>
      <c r="I296" s="13">
        <f>SUM(J299:Q299)</f>
        <v>46</v>
      </c>
      <c r="J296" s="20"/>
      <c r="K296" s="22"/>
      <c r="L296" s="22">
        <v>18</v>
      </c>
      <c r="M296" s="22"/>
      <c r="N296" s="22"/>
      <c r="O296" s="22"/>
      <c r="P296" s="22"/>
      <c r="Q296" s="38"/>
      <c r="R296" s="17"/>
      <c r="S296" s="13" t="s">
        <v>222</v>
      </c>
      <c r="T296" s="17"/>
      <c r="U296" s="84" t="s">
        <v>245</v>
      </c>
      <c r="V296" s="132" t="s">
        <v>371</v>
      </c>
    </row>
    <row r="297" spans="1:22" ht="12.75" customHeight="1">
      <c r="A297" s="197"/>
      <c r="B297" s="16" t="s">
        <v>286</v>
      </c>
      <c r="C297" s="18"/>
      <c r="D297" s="17"/>
      <c r="E297" s="16"/>
      <c r="F297" s="17"/>
      <c r="G297" s="17"/>
      <c r="H297" s="16"/>
      <c r="I297" s="13"/>
      <c r="J297" s="20"/>
      <c r="K297" s="22"/>
      <c r="L297" s="22">
        <v>24</v>
      </c>
      <c r="M297" s="22"/>
      <c r="N297" s="22"/>
      <c r="O297" s="22"/>
      <c r="P297" s="22"/>
      <c r="Q297" s="38"/>
      <c r="R297" s="17"/>
      <c r="S297" s="13">
        <v>3</v>
      </c>
      <c r="T297" s="17"/>
      <c r="U297" s="84" t="s">
        <v>246</v>
      </c>
      <c r="V297" s="132"/>
    </row>
    <row r="298" spans="1:22" ht="12.75" customHeight="1">
      <c r="A298" s="197"/>
      <c r="B298" s="16" t="s">
        <v>287</v>
      </c>
      <c r="C298" s="18"/>
      <c r="D298" s="17"/>
      <c r="E298" s="16"/>
      <c r="F298" s="17"/>
      <c r="G298" s="17"/>
      <c r="H298" s="16"/>
      <c r="I298" s="13"/>
      <c r="J298" s="47"/>
      <c r="K298" s="48"/>
      <c r="L298" s="48"/>
      <c r="M298" s="48"/>
      <c r="N298" s="48"/>
      <c r="O298" s="48"/>
      <c r="P298" s="48"/>
      <c r="Q298" s="38"/>
      <c r="R298" s="17"/>
      <c r="S298" s="13"/>
      <c r="T298" s="17"/>
      <c r="U298" s="84"/>
      <c r="V298" s="132"/>
    </row>
    <row r="299" spans="1:22" ht="12.75" customHeight="1" thickBot="1">
      <c r="A299" s="234"/>
      <c r="B299" s="27"/>
      <c r="C299" s="25"/>
      <c r="D299" s="25"/>
      <c r="E299" s="27"/>
      <c r="F299" s="25"/>
      <c r="G299" s="25"/>
      <c r="H299" s="27"/>
      <c r="I299" s="24"/>
      <c r="J299" s="28"/>
      <c r="K299" s="29"/>
      <c r="L299" s="29">
        <v>46</v>
      </c>
      <c r="M299" s="29"/>
      <c r="N299" s="29"/>
      <c r="O299" s="29"/>
      <c r="P299" s="29"/>
      <c r="Q299" s="26"/>
      <c r="R299" s="25"/>
      <c r="S299" s="24"/>
      <c r="T299" s="25"/>
      <c r="U299" s="171"/>
      <c r="V299" s="132"/>
    </row>
    <row r="300" spans="1:22" ht="12.75" customHeight="1">
      <c r="A300" s="2"/>
      <c r="B300" s="14"/>
      <c r="C300" s="36"/>
      <c r="D300" s="14"/>
      <c r="E300" s="32"/>
      <c r="F300" s="14"/>
      <c r="G300" s="14"/>
      <c r="H300" s="32"/>
      <c r="I300" s="12"/>
      <c r="J300" s="33"/>
      <c r="K300" s="34"/>
      <c r="L300" s="34">
        <v>18</v>
      </c>
      <c r="M300" s="34"/>
      <c r="N300" s="34"/>
      <c r="O300" s="34"/>
      <c r="P300" s="34"/>
      <c r="Q300" s="39"/>
      <c r="R300" s="36"/>
      <c r="S300" s="12"/>
      <c r="T300" s="14"/>
      <c r="U300" s="46"/>
      <c r="V300" s="132"/>
    </row>
    <row r="301" spans="1:22" ht="12.75" customHeight="1">
      <c r="A301" s="56" t="s">
        <v>233</v>
      </c>
      <c r="B301" s="17" t="s">
        <v>289</v>
      </c>
      <c r="C301" s="17">
        <f>D301/36</f>
        <v>2</v>
      </c>
      <c r="D301" s="17">
        <f>SUM(E301:I301)</f>
        <v>72</v>
      </c>
      <c r="E301" s="16">
        <f>SUM(J300:Q300)</f>
        <v>18</v>
      </c>
      <c r="F301" s="17">
        <f>SUM(J301:Q301)</f>
        <v>10</v>
      </c>
      <c r="G301" s="17">
        <f>SUM(J302:Q302)</f>
        <v>9</v>
      </c>
      <c r="H301" s="16">
        <f>SUM(J303:Q303)</f>
        <v>0</v>
      </c>
      <c r="I301" s="13">
        <f>SUM(J304:Q304)</f>
        <v>35</v>
      </c>
      <c r="J301" s="20"/>
      <c r="K301" s="22"/>
      <c r="L301" s="22">
        <v>10</v>
      </c>
      <c r="M301" s="22"/>
      <c r="N301" s="22"/>
      <c r="O301" s="22"/>
      <c r="P301" s="22"/>
      <c r="Q301" s="38"/>
      <c r="R301" s="15"/>
      <c r="S301" s="13" t="s">
        <v>222</v>
      </c>
      <c r="T301" s="17"/>
      <c r="U301" s="84" t="s">
        <v>245</v>
      </c>
      <c r="V301" s="132"/>
    </row>
    <row r="302" spans="1:22" ht="12.75" customHeight="1">
      <c r="A302" s="3"/>
      <c r="B302" s="18" t="s">
        <v>290</v>
      </c>
      <c r="C302" s="15"/>
      <c r="D302" s="17"/>
      <c r="E302" s="16"/>
      <c r="F302" s="17"/>
      <c r="G302" s="17"/>
      <c r="H302" s="16"/>
      <c r="I302" s="13"/>
      <c r="J302" s="20"/>
      <c r="K302" s="22"/>
      <c r="L302" s="22">
        <v>9</v>
      </c>
      <c r="M302" s="22"/>
      <c r="N302" s="22"/>
      <c r="O302" s="22"/>
      <c r="P302" s="22"/>
      <c r="Q302" s="38"/>
      <c r="R302" s="15"/>
      <c r="S302" s="13">
        <v>3</v>
      </c>
      <c r="T302" s="17"/>
      <c r="U302" s="84" t="s">
        <v>246</v>
      </c>
      <c r="V302" s="132"/>
    </row>
    <row r="303" spans="1:22" ht="12.75" customHeight="1">
      <c r="A303" s="3"/>
      <c r="B303" s="18"/>
      <c r="C303" s="15"/>
      <c r="D303" s="17"/>
      <c r="E303" s="16"/>
      <c r="F303" s="17"/>
      <c r="G303" s="17"/>
      <c r="H303" s="16"/>
      <c r="I303" s="13"/>
      <c r="J303" s="20"/>
      <c r="K303" s="22"/>
      <c r="L303" s="22"/>
      <c r="M303" s="22"/>
      <c r="N303" s="22"/>
      <c r="O303" s="22"/>
      <c r="P303" s="22"/>
      <c r="Q303" s="38"/>
      <c r="R303" s="15"/>
      <c r="S303" s="13"/>
      <c r="T303" s="17"/>
      <c r="U303" s="84"/>
      <c r="V303" s="132"/>
    </row>
    <row r="304" spans="1:22" ht="12.75" customHeight="1" thickBot="1">
      <c r="A304" s="9"/>
      <c r="B304" s="25"/>
      <c r="C304" s="26"/>
      <c r="D304" s="25"/>
      <c r="E304" s="27"/>
      <c r="F304" s="25"/>
      <c r="G304" s="25"/>
      <c r="H304" s="27"/>
      <c r="I304" s="24"/>
      <c r="J304" s="28"/>
      <c r="K304" s="29"/>
      <c r="L304" s="29">
        <v>35</v>
      </c>
      <c r="M304" s="29"/>
      <c r="N304" s="29"/>
      <c r="O304" s="29"/>
      <c r="P304" s="29"/>
      <c r="Q304" s="52"/>
      <c r="R304" s="26"/>
      <c r="S304" s="24"/>
      <c r="T304" s="25"/>
      <c r="U304" s="171"/>
      <c r="V304" s="132"/>
    </row>
    <row r="305" spans="1:22" ht="12.75" customHeight="1">
      <c r="A305" s="2"/>
      <c r="B305" s="32"/>
      <c r="C305" s="14"/>
      <c r="D305" s="14"/>
      <c r="E305" s="32"/>
      <c r="F305" s="14"/>
      <c r="G305" s="14"/>
      <c r="H305" s="32"/>
      <c r="I305" s="12"/>
      <c r="J305" s="33"/>
      <c r="K305" s="34"/>
      <c r="L305" s="34"/>
      <c r="M305" s="34">
        <v>26</v>
      </c>
      <c r="N305" s="34"/>
      <c r="O305" s="34"/>
      <c r="P305" s="34"/>
      <c r="Q305" s="35"/>
      <c r="R305" s="14"/>
      <c r="S305" s="12"/>
      <c r="T305" s="14"/>
      <c r="U305" s="46"/>
      <c r="V305" s="132"/>
    </row>
    <row r="306" spans="1:22" ht="12.75" customHeight="1">
      <c r="A306" s="3" t="s">
        <v>235</v>
      </c>
      <c r="B306" s="244" t="s">
        <v>291</v>
      </c>
      <c r="C306" s="17">
        <f>D306/36</f>
        <v>3</v>
      </c>
      <c r="D306" s="17">
        <f>SUM(E306:I306)</f>
        <v>108</v>
      </c>
      <c r="E306" s="16">
        <f>SUM(J305:Q305)</f>
        <v>26</v>
      </c>
      <c r="F306" s="17">
        <f>SUM(J306:Q306)</f>
        <v>22</v>
      </c>
      <c r="G306" s="17">
        <f>SUM(J307:Q307)</f>
        <v>16</v>
      </c>
      <c r="H306" s="16">
        <f>SUM(J308:Q308)</f>
        <v>0</v>
      </c>
      <c r="I306" s="13">
        <f>SUM(J309:Q309)</f>
        <v>44</v>
      </c>
      <c r="J306" s="20"/>
      <c r="K306" s="22"/>
      <c r="L306" s="22"/>
      <c r="M306" s="22">
        <v>22</v>
      </c>
      <c r="N306" s="22"/>
      <c r="O306" s="22"/>
      <c r="P306" s="22"/>
      <c r="Q306" s="38"/>
      <c r="R306" s="17"/>
      <c r="S306" s="13" t="s">
        <v>222</v>
      </c>
      <c r="T306" s="17"/>
      <c r="U306" s="84" t="s">
        <v>245</v>
      </c>
      <c r="V306" s="132"/>
    </row>
    <row r="307" spans="1:22" ht="12.75" customHeight="1">
      <c r="A307" s="3"/>
      <c r="B307" s="244" t="s">
        <v>292</v>
      </c>
      <c r="C307" s="18"/>
      <c r="D307" s="17"/>
      <c r="E307" s="16"/>
      <c r="F307" s="17"/>
      <c r="G307" s="17"/>
      <c r="H307" s="16"/>
      <c r="I307" s="13"/>
      <c r="J307" s="20"/>
      <c r="K307" s="22"/>
      <c r="L307" s="22"/>
      <c r="M307" s="22">
        <v>16</v>
      </c>
      <c r="N307" s="22"/>
      <c r="O307" s="22"/>
      <c r="P307" s="22"/>
      <c r="Q307" s="38"/>
      <c r="R307" s="17"/>
      <c r="S307" s="13">
        <v>4</v>
      </c>
      <c r="T307" s="17"/>
      <c r="U307" s="84" t="s">
        <v>246</v>
      </c>
      <c r="V307" s="132"/>
    </row>
    <row r="308" spans="1:22" ht="12.75" customHeight="1">
      <c r="A308" s="3"/>
      <c r="B308" s="244" t="s">
        <v>293</v>
      </c>
      <c r="C308" s="18"/>
      <c r="D308" s="17"/>
      <c r="E308" s="16"/>
      <c r="F308" s="17"/>
      <c r="G308" s="17"/>
      <c r="H308" s="16"/>
      <c r="I308" s="13"/>
      <c r="J308" s="47"/>
      <c r="K308" s="48"/>
      <c r="L308" s="48"/>
      <c r="M308" s="48"/>
      <c r="N308" s="48"/>
      <c r="O308" s="48"/>
      <c r="P308" s="48"/>
      <c r="Q308" s="38"/>
      <c r="R308" s="17"/>
      <c r="S308" s="13"/>
      <c r="T308" s="17"/>
      <c r="U308" s="84"/>
      <c r="V308" s="132"/>
    </row>
    <row r="309" spans="1:22" ht="12.75" customHeight="1" thickBot="1">
      <c r="A309" s="9"/>
      <c r="B309" s="27"/>
      <c r="C309" s="25"/>
      <c r="D309" s="25"/>
      <c r="E309" s="27"/>
      <c r="F309" s="25"/>
      <c r="G309" s="25"/>
      <c r="H309" s="27"/>
      <c r="I309" s="24"/>
      <c r="J309" s="28"/>
      <c r="K309" s="29"/>
      <c r="L309" s="29"/>
      <c r="M309" s="29">
        <v>44</v>
      </c>
      <c r="N309" s="29"/>
      <c r="O309" s="29"/>
      <c r="P309" s="29"/>
      <c r="Q309" s="26"/>
      <c r="R309" s="25"/>
      <c r="S309" s="24"/>
      <c r="T309" s="25"/>
      <c r="U309" s="171"/>
      <c r="V309" s="132"/>
    </row>
    <row r="310" spans="1:22" ht="12.75" customHeight="1">
      <c r="A310" s="233"/>
      <c r="B310" s="32"/>
      <c r="C310" s="14"/>
      <c r="D310" s="14"/>
      <c r="E310" s="32"/>
      <c r="F310" s="14"/>
      <c r="G310" s="14"/>
      <c r="H310" s="32"/>
      <c r="I310" s="12"/>
      <c r="J310" s="33"/>
      <c r="K310" s="34"/>
      <c r="L310" s="34"/>
      <c r="M310" s="34"/>
      <c r="N310" s="34">
        <v>18</v>
      </c>
      <c r="O310" s="34"/>
      <c r="P310" s="34"/>
      <c r="Q310" s="39"/>
      <c r="R310" s="14"/>
      <c r="S310" s="12"/>
      <c r="T310" s="14"/>
      <c r="U310" s="46"/>
      <c r="V310" s="132"/>
    </row>
    <row r="311" spans="1:22" ht="12.75" customHeight="1">
      <c r="A311" s="197" t="s">
        <v>236</v>
      </c>
      <c r="B311" s="244" t="s">
        <v>269</v>
      </c>
      <c r="C311" s="17">
        <f>D311/36</f>
        <v>2</v>
      </c>
      <c r="D311" s="17">
        <f>SUM(E311:I311)</f>
        <v>72</v>
      </c>
      <c r="E311" s="16">
        <f>SUM(J310:Q310)</f>
        <v>18</v>
      </c>
      <c r="F311" s="17">
        <f>SUM(J311:Q311)</f>
        <v>10</v>
      </c>
      <c r="G311" s="17">
        <f>SUM(J312:Q312)</f>
        <v>10</v>
      </c>
      <c r="H311" s="16">
        <f>SUM(J313:Q313)</f>
        <v>0</v>
      </c>
      <c r="I311" s="13">
        <f>SUM(J314:Q314)</f>
        <v>34</v>
      </c>
      <c r="J311" s="20"/>
      <c r="K311" s="22"/>
      <c r="L311" s="22"/>
      <c r="M311" s="22"/>
      <c r="N311" s="22">
        <v>10</v>
      </c>
      <c r="O311" s="22"/>
      <c r="P311" s="22"/>
      <c r="Q311" s="38"/>
      <c r="R311" s="17"/>
      <c r="S311" s="13" t="s">
        <v>222</v>
      </c>
      <c r="T311" s="17"/>
      <c r="U311" s="84" t="s">
        <v>245</v>
      </c>
      <c r="V311" s="132" t="s">
        <v>371</v>
      </c>
    </row>
    <row r="312" spans="1:22" ht="12.75" customHeight="1">
      <c r="A312" s="197"/>
      <c r="B312" s="16" t="s">
        <v>294</v>
      </c>
      <c r="C312" s="18"/>
      <c r="D312" s="17"/>
      <c r="E312" s="16"/>
      <c r="F312" s="17"/>
      <c r="G312" s="17"/>
      <c r="H312" s="16"/>
      <c r="I312" s="13"/>
      <c r="J312" s="20"/>
      <c r="K312" s="22"/>
      <c r="L312" s="22"/>
      <c r="M312" s="22"/>
      <c r="N312" s="22">
        <v>10</v>
      </c>
      <c r="O312" s="22"/>
      <c r="P312" s="22"/>
      <c r="Q312" s="38"/>
      <c r="R312" s="17"/>
      <c r="S312" s="13">
        <v>5</v>
      </c>
      <c r="T312" s="17"/>
      <c r="U312" s="84" t="s">
        <v>246</v>
      </c>
      <c r="V312" s="132"/>
    </row>
    <row r="313" spans="1:22" ht="12.75" customHeight="1">
      <c r="A313" s="197"/>
      <c r="B313" s="16"/>
      <c r="C313" s="18"/>
      <c r="D313" s="17"/>
      <c r="E313" s="16"/>
      <c r="F313" s="17"/>
      <c r="G313" s="17"/>
      <c r="H313" s="16"/>
      <c r="I313" s="13"/>
      <c r="J313" s="47"/>
      <c r="K313" s="48"/>
      <c r="L313" s="48"/>
      <c r="M313" s="48"/>
      <c r="N313" s="48"/>
      <c r="O313" s="48"/>
      <c r="P313" s="48"/>
      <c r="Q313" s="38"/>
      <c r="R313" s="17"/>
      <c r="S313" s="13"/>
      <c r="T313" s="17"/>
      <c r="U313" s="84"/>
      <c r="V313" s="132"/>
    </row>
    <row r="314" spans="1:22" ht="12.75" customHeight="1" thickBot="1">
      <c r="A314" s="234"/>
      <c r="B314" s="27"/>
      <c r="C314" s="25"/>
      <c r="D314" s="25"/>
      <c r="E314" s="27"/>
      <c r="F314" s="25"/>
      <c r="G314" s="25"/>
      <c r="H314" s="27"/>
      <c r="I314" s="24"/>
      <c r="J314" s="28"/>
      <c r="K314" s="29"/>
      <c r="L314" s="29"/>
      <c r="M314" s="29"/>
      <c r="N314" s="29">
        <v>34</v>
      </c>
      <c r="O314" s="29"/>
      <c r="P314" s="29"/>
      <c r="Q314" s="26"/>
      <c r="R314" s="25"/>
      <c r="S314" s="24"/>
      <c r="T314" s="25"/>
      <c r="U314" s="171"/>
      <c r="V314" s="132"/>
    </row>
    <row r="315" spans="1:22" ht="12.75" customHeight="1">
      <c r="A315" s="233"/>
      <c r="B315" s="32"/>
      <c r="C315" s="14"/>
      <c r="D315" s="14"/>
      <c r="E315" s="32"/>
      <c r="F315" s="14"/>
      <c r="G315" s="14"/>
      <c r="H315" s="32"/>
      <c r="I315" s="12"/>
      <c r="J315" s="33"/>
      <c r="K315" s="34"/>
      <c r="L315" s="34"/>
      <c r="M315" s="34"/>
      <c r="N315" s="34">
        <v>18</v>
      </c>
      <c r="O315" s="34"/>
      <c r="P315" s="34"/>
      <c r="Q315" s="39"/>
      <c r="R315" s="14"/>
      <c r="S315" s="12"/>
      <c r="T315" s="14"/>
      <c r="U315" s="46"/>
      <c r="V315" s="132"/>
    </row>
    <row r="316" spans="1:22" ht="12.75" customHeight="1">
      <c r="A316" s="197" t="s">
        <v>237</v>
      </c>
      <c r="B316" s="244" t="s">
        <v>270</v>
      </c>
      <c r="C316" s="17">
        <f>D316/36</f>
        <v>2</v>
      </c>
      <c r="D316" s="17">
        <f>SUM(E316:I316)</f>
        <v>72</v>
      </c>
      <c r="E316" s="16">
        <f>SUM(J315:Q315)</f>
        <v>18</v>
      </c>
      <c r="F316" s="17">
        <f>SUM(J316:Q316)</f>
        <v>10</v>
      </c>
      <c r="G316" s="17">
        <f>SUM(J317:Q317)</f>
        <v>10</v>
      </c>
      <c r="H316" s="16">
        <f>SUM(J318:Q318)</f>
        <v>0</v>
      </c>
      <c r="I316" s="13">
        <f>SUM(J319:Q319)</f>
        <v>34</v>
      </c>
      <c r="J316" s="20"/>
      <c r="K316" s="22"/>
      <c r="L316" s="22"/>
      <c r="M316" s="22"/>
      <c r="N316" s="22">
        <v>10</v>
      </c>
      <c r="O316" s="22"/>
      <c r="P316" s="22"/>
      <c r="Q316" s="38"/>
      <c r="R316" s="17"/>
      <c r="S316" s="13" t="s">
        <v>222</v>
      </c>
      <c r="T316" s="17"/>
      <c r="U316" s="84" t="s">
        <v>245</v>
      </c>
      <c r="V316" s="132" t="s">
        <v>371</v>
      </c>
    </row>
    <row r="317" spans="1:22" ht="12.75" customHeight="1">
      <c r="A317" s="197"/>
      <c r="B317" s="16" t="s">
        <v>73</v>
      </c>
      <c r="C317" s="18"/>
      <c r="D317" s="17"/>
      <c r="E317" s="16"/>
      <c r="F317" s="17"/>
      <c r="G317" s="17"/>
      <c r="H317" s="16"/>
      <c r="I317" s="13"/>
      <c r="J317" s="20"/>
      <c r="K317" s="22"/>
      <c r="L317" s="22"/>
      <c r="M317" s="22"/>
      <c r="N317" s="22">
        <v>10</v>
      </c>
      <c r="O317" s="22"/>
      <c r="P317" s="22"/>
      <c r="Q317" s="38"/>
      <c r="R317" s="17"/>
      <c r="S317" s="13">
        <v>5</v>
      </c>
      <c r="T317" s="17"/>
      <c r="U317" s="84" t="s">
        <v>246</v>
      </c>
      <c r="V317" s="132"/>
    </row>
    <row r="318" spans="1:22" ht="12.75" customHeight="1">
      <c r="A318" s="197"/>
      <c r="B318" s="16"/>
      <c r="C318" s="18"/>
      <c r="D318" s="17"/>
      <c r="E318" s="16"/>
      <c r="F318" s="17"/>
      <c r="G318" s="17"/>
      <c r="H318" s="16"/>
      <c r="I318" s="13"/>
      <c r="J318" s="47"/>
      <c r="K318" s="48"/>
      <c r="L318" s="48"/>
      <c r="M318" s="48"/>
      <c r="N318" s="48"/>
      <c r="O318" s="48"/>
      <c r="P318" s="48"/>
      <c r="Q318" s="38"/>
      <c r="R318" s="17"/>
      <c r="S318" s="13"/>
      <c r="T318" s="17"/>
      <c r="U318" s="84"/>
      <c r="V318" s="132"/>
    </row>
    <row r="319" spans="1:22" ht="12.75" customHeight="1" thickBot="1">
      <c r="A319" s="234"/>
      <c r="B319" s="27"/>
      <c r="C319" s="25"/>
      <c r="D319" s="25"/>
      <c r="E319" s="27"/>
      <c r="F319" s="25"/>
      <c r="G319" s="25"/>
      <c r="H319" s="27"/>
      <c r="I319" s="24"/>
      <c r="J319" s="28"/>
      <c r="K319" s="29"/>
      <c r="L319" s="29"/>
      <c r="M319" s="29"/>
      <c r="N319" s="29">
        <v>34</v>
      </c>
      <c r="O319" s="29"/>
      <c r="P319" s="29"/>
      <c r="Q319" s="26"/>
      <c r="R319" s="25"/>
      <c r="S319" s="24"/>
      <c r="T319" s="25"/>
      <c r="U319" s="171"/>
      <c r="V319" s="132"/>
    </row>
    <row r="320" spans="1:22" ht="12.75" customHeight="1">
      <c r="A320" s="233"/>
      <c r="B320" s="32"/>
      <c r="C320" s="14"/>
      <c r="D320" s="14"/>
      <c r="E320" s="32"/>
      <c r="F320" s="14"/>
      <c r="G320" s="14"/>
      <c r="H320" s="32"/>
      <c r="I320" s="12"/>
      <c r="J320" s="33"/>
      <c r="K320" s="34"/>
      <c r="L320" s="34"/>
      <c r="M320" s="34"/>
      <c r="N320" s="34"/>
      <c r="O320" s="34">
        <v>24</v>
      </c>
      <c r="P320" s="34"/>
      <c r="Q320" s="39"/>
      <c r="R320" s="14"/>
      <c r="S320" s="12"/>
      <c r="T320" s="14"/>
      <c r="U320" s="46"/>
      <c r="V320" s="132"/>
    </row>
    <row r="321" spans="1:22" ht="12.75" customHeight="1">
      <c r="A321" s="197" t="s">
        <v>239</v>
      </c>
      <c r="B321" s="244" t="s">
        <v>295</v>
      </c>
      <c r="C321" s="17">
        <f>D321/36</f>
        <v>3</v>
      </c>
      <c r="D321" s="17">
        <f>SUM(E321:I321)</f>
        <v>108</v>
      </c>
      <c r="E321" s="16">
        <f>SUM(J320:Q320)</f>
        <v>24</v>
      </c>
      <c r="F321" s="17">
        <f>SUM(J321:Q321)</f>
        <v>30</v>
      </c>
      <c r="G321" s="17">
        <f>SUM(J322:Q322)</f>
        <v>16</v>
      </c>
      <c r="H321" s="16">
        <f>SUM(J323:Q323)</f>
        <v>0</v>
      </c>
      <c r="I321" s="13">
        <f>SUM(J324:Q324)</f>
        <v>38</v>
      </c>
      <c r="J321" s="20"/>
      <c r="K321" s="22"/>
      <c r="L321" s="22"/>
      <c r="M321" s="22"/>
      <c r="N321" s="22"/>
      <c r="O321" s="22">
        <v>30</v>
      </c>
      <c r="P321" s="22"/>
      <c r="Q321" s="38"/>
      <c r="R321" s="17"/>
      <c r="S321" s="13" t="s">
        <v>222</v>
      </c>
      <c r="T321" s="17"/>
      <c r="U321" s="84" t="s">
        <v>245</v>
      </c>
      <c r="V321" s="132" t="s">
        <v>371</v>
      </c>
    </row>
    <row r="322" spans="1:22" ht="12.75" customHeight="1">
      <c r="A322" s="197"/>
      <c r="B322" s="16" t="s">
        <v>296</v>
      </c>
      <c r="C322" s="18"/>
      <c r="D322" s="17"/>
      <c r="E322" s="16"/>
      <c r="F322" s="17"/>
      <c r="G322" s="17"/>
      <c r="H322" s="16"/>
      <c r="I322" s="13"/>
      <c r="J322" s="20"/>
      <c r="K322" s="22"/>
      <c r="L322" s="22"/>
      <c r="M322" s="22"/>
      <c r="N322" s="22"/>
      <c r="O322" s="22">
        <v>16</v>
      </c>
      <c r="P322" s="22"/>
      <c r="Q322" s="38"/>
      <c r="R322" s="17"/>
      <c r="S322" s="13">
        <v>6</v>
      </c>
      <c r="T322" s="17"/>
      <c r="U322" s="84" t="s">
        <v>246</v>
      </c>
      <c r="V322" s="132"/>
    </row>
    <row r="323" spans="1:22" ht="12.75" customHeight="1">
      <c r="A323" s="197"/>
      <c r="B323" s="16" t="s">
        <v>266</v>
      </c>
      <c r="C323" s="18"/>
      <c r="D323" s="17"/>
      <c r="E323" s="16"/>
      <c r="F323" s="17"/>
      <c r="G323" s="17"/>
      <c r="H323" s="16"/>
      <c r="I323" s="13"/>
      <c r="J323" s="47"/>
      <c r="K323" s="48"/>
      <c r="L323" s="48"/>
      <c r="M323" s="48"/>
      <c r="N323" s="48"/>
      <c r="O323" s="48"/>
      <c r="P323" s="48"/>
      <c r="Q323" s="38"/>
      <c r="R323" s="17"/>
      <c r="S323" s="13"/>
      <c r="T323" s="17"/>
      <c r="U323" s="84"/>
      <c r="V323" s="132"/>
    </row>
    <row r="324" spans="1:22" ht="12.75" customHeight="1" thickBot="1">
      <c r="A324" s="234"/>
      <c r="B324" s="27"/>
      <c r="C324" s="25"/>
      <c r="D324" s="25"/>
      <c r="E324" s="27"/>
      <c r="F324" s="25"/>
      <c r="G324" s="25"/>
      <c r="H324" s="27"/>
      <c r="I324" s="24"/>
      <c r="J324" s="28"/>
      <c r="K324" s="29"/>
      <c r="L324" s="29"/>
      <c r="M324" s="29"/>
      <c r="N324" s="29"/>
      <c r="O324" s="29">
        <v>38</v>
      </c>
      <c r="P324" s="29"/>
      <c r="Q324" s="26"/>
      <c r="R324" s="25"/>
      <c r="S324" s="24"/>
      <c r="T324" s="25"/>
      <c r="U324" s="171"/>
      <c r="V324" s="132"/>
    </row>
    <row r="325" spans="1:22" ht="12.75" customHeight="1">
      <c r="A325" s="240"/>
      <c r="B325" s="251"/>
      <c r="C325" s="105"/>
      <c r="D325" s="136"/>
      <c r="E325" s="105"/>
      <c r="F325" s="136"/>
      <c r="G325" s="105"/>
      <c r="H325" s="136"/>
      <c r="I325" s="105"/>
      <c r="J325" s="219"/>
      <c r="K325" s="150"/>
      <c r="L325" s="150"/>
      <c r="M325" s="150"/>
      <c r="N325" s="150"/>
      <c r="O325" s="150">
        <v>30</v>
      </c>
      <c r="P325" s="150"/>
      <c r="Q325" s="151"/>
      <c r="R325" s="76"/>
      <c r="S325" s="183"/>
      <c r="T325" s="114"/>
      <c r="U325" s="181"/>
      <c r="V325" s="132"/>
    </row>
    <row r="326" spans="1:22" ht="12.75" customHeight="1">
      <c r="A326" s="197" t="s">
        <v>284</v>
      </c>
      <c r="B326" s="16" t="s">
        <v>444</v>
      </c>
      <c r="C326" s="17">
        <f>D326/36</f>
        <v>5</v>
      </c>
      <c r="D326" s="16">
        <f>SUM(E326:I326)</f>
        <v>180</v>
      </c>
      <c r="E326" s="17">
        <f>SUM(J325:Q325)</f>
        <v>30</v>
      </c>
      <c r="F326" s="16">
        <f>SUM(J326:Q326)</f>
        <v>20</v>
      </c>
      <c r="G326" s="17">
        <f>SUM(J327:Q327)</f>
        <v>20</v>
      </c>
      <c r="H326" s="16">
        <f>SUM(J328:Q328)</f>
        <v>0</v>
      </c>
      <c r="I326" s="17">
        <f>SUM(J329:Q329)</f>
        <v>110</v>
      </c>
      <c r="J326" s="67"/>
      <c r="K326" s="66"/>
      <c r="L326" s="66"/>
      <c r="M326" s="66"/>
      <c r="N326" s="66"/>
      <c r="O326" s="66">
        <v>20</v>
      </c>
      <c r="P326" s="66"/>
      <c r="Q326" s="152"/>
      <c r="R326" s="159"/>
      <c r="S326" s="180" t="s">
        <v>222</v>
      </c>
      <c r="T326" s="115"/>
      <c r="U326" s="177"/>
      <c r="V326" s="132" t="s">
        <v>371</v>
      </c>
    </row>
    <row r="327" spans="1:22" ht="12.75" customHeight="1">
      <c r="A327" s="226"/>
      <c r="B327" s="16" t="s">
        <v>69</v>
      </c>
      <c r="C327" s="176"/>
      <c r="D327" s="57"/>
      <c r="E327" s="176"/>
      <c r="F327" s="57"/>
      <c r="G327" s="176"/>
      <c r="H327" s="57"/>
      <c r="I327" s="176"/>
      <c r="J327" s="67"/>
      <c r="K327" s="66"/>
      <c r="L327" s="66"/>
      <c r="M327" s="66"/>
      <c r="N327" s="66"/>
      <c r="O327" s="66">
        <v>20</v>
      </c>
      <c r="P327" s="66"/>
      <c r="Q327" s="152"/>
      <c r="R327" s="159"/>
      <c r="S327" s="180">
        <v>6</v>
      </c>
      <c r="T327" s="115"/>
      <c r="U327" s="177" t="s">
        <v>384</v>
      </c>
      <c r="V327" s="132"/>
    </row>
    <row r="328" spans="1:22" ht="12.75" customHeight="1">
      <c r="A328" s="226"/>
      <c r="B328" s="106"/>
      <c r="C328" s="176"/>
      <c r="D328" s="57"/>
      <c r="E328" s="176"/>
      <c r="F328" s="57"/>
      <c r="G328" s="176"/>
      <c r="H328" s="57"/>
      <c r="I328" s="176"/>
      <c r="J328" s="220"/>
      <c r="K328" s="164"/>
      <c r="L328" s="164"/>
      <c r="M328" s="164"/>
      <c r="N328" s="164"/>
      <c r="O328" s="164"/>
      <c r="P328" s="164"/>
      <c r="Q328" s="165"/>
      <c r="R328" s="163"/>
      <c r="S328" s="184"/>
      <c r="T328" s="161"/>
      <c r="U328" s="177"/>
      <c r="V328" s="132"/>
    </row>
    <row r="329" spans="1:22" ht="12.75" customHeight="1" thickBot="1">
      <c r="A329" s="241"/>
      <c r="B329" s="252"/>
      <c r="C329" s="218"/>
      <c r="D329" s="137"/>
      <c r="E329" s="218"/>
      <c r="F329" s="137"/>
      <c r="G329" s="218"/>
      <c r="H329" s="137"/>
      <c r="I329" s="218"/>
      <c r="J329" s="221"/>
      <c r="K329" s="153"/>
      <c r="L329" s="153"/>
      <c r="M329" s="153"/>
      <c r="N329" s="153"/>
      <c r="O329" s="153">
        <v>110</v>
      </c>
      <c r="P329" s="153"/>
      <c r="Q329" s="154"/>
      <c r="R329" s="160"/>
      <c r="S329" s="185"/>
      <c r="T329" s="155"/>
      <c r="U329" s="182"/>
      <c r="V329" s="132"/>
    </row>
    <row r="330" spans="1:22" ht="12.75" customHeight="1">
      <c r="A330" s="226"/>
      <c r="B330" s="251"/>
      <c r="C330" s="105"/>
      <c r="D330" s="136"/>
      <c r="E330" s="105"/>
      <c r="F330" s="136"/>
      <c r="G330" s="105"/>
      <c r="H330" s="136"/>
      <c r="I330" s="105"/>
      <c r="J330" s="219"/>
      <c r="K330" s="150"/>
      <c r="L330" s="150"/>
      <c r="M330" s="150"/>
      <c r="N330" s="150"/>
      <c r="O330" s="150">
        <v>16</v>
      </c>
      <c r="P330" s="150"/>
      <c r="Q330" s="151"/>
      <c r="R330" s="76"/>
      <c r="S330" s="183"/>
      <c r="T330" s="156"/>
      <c r="U330" s="177"/>
      <c r="V330" s="132"/>
    </row>
    <row r="331" spans="1:22" ht="12.75" customHeight="1">
      <c r="A331" s="197" t="s">
        <v>285</v>
      </c>
      <c r="B331" s="16" t="s">
        <v>409</v>
      </c>
      <c r="C331" s="17">
        <f>D331/36</f>
        <v>3</v>
      </c>
      <c r="D331" s="16">
        <f>SUM(E331:I331)</f>
        <v>108</v>
      </c>
      <c r="E331" s="17">
        <f>SUM(J330:Q330)</f>
        <v>16</v>
      </c>
      <c r="F331" s="16">
        <f>SUM(J331:Q331)</f>
        <v>22</v>
      </c>
      <c r="G331" s="17">
        <f>SUM(J332:Q332)</f>
        <v>20</v>
      </c>
      <c r="H331" s="16">
        <f>SUM(J333:Q333)</f>
        <v>0</v>
      </c>
      <c r="I331" s="17">
        <f>SUM(J334:Q334)</f>
        <v>50</v>
      </c>
      <c r="J331" s="67"/>
      <c r="K331" s="66"/>
      <c r="L331" s="66"/>
      <c r="M331" s="66"/>
      <c r="N331" s="66"/>
      <c r="O331" s="66">
        <v>22</v>
      </c>
      <c r="P331" s="66"/>
      <c r="Q331" s="152"/>
      <c r="R331" s="159"/>
      <c r="S331" s="180" t="s">
        <v>222</v>
      </c>
      <c r="T331" s="157"/>
      <c r="U331" s="84" t="s">
        <v>245</v>
      </c>
      <c r="V331" s="132"/>
    </row>
    <row r="332" spans="1:22" ht="12.75" customHeight="1">
      <c r="A332" s="226"/>
      <c r="B332" s="16" t="s">
        <v>410</v>
      </c>
      <c r="C332" s="176"/>
      <c r="D332" s="57"/>
      <c r="E332" s="176"/>
      <c r="F332" s="57"/>
      <c r="G332" s="176"/>
      <c r="H332" s="57"/>
      <c r="I332" s="176"/>
      <c r="J332" s="67"/>
      <c r="K332" s="66"/>
      <c r="L332" s="66"/>
      <c r="M332" s="66"/>
      <c r="N332" s="66"/>
      <c r="O332" s="66">
        <v>20</v>
      </c>
      <c r="P332" s="66"/>
      <c r="Q332" s="152"/>
      <c r="R332" s="159"/>
      <c r="S332" s="180">
        <v>6</v>
      </c>
      <c r="T332" s="157"/>
      <c r="U332" s="84" t="s">
        <v>246</v>
      </c>
      <c r="V332" s="132" t="s">
        <v>371</v>
      </c>
    </row>
    <row r="333" spans="1:22" ht="12.75" customHeight="1">
      <c r="A333" s="226"/>
      <c r="B333" s="16" t="s">
        <v>293</v>
      </c>
      <c r="C333" s="176"/>
      <c r="D333" s="57"/>
      <c r="E333" s="176"/>
      <c r="F333" s="57"/>
      <c r="G333" s="176"/>
      <c r="H333" s="57"/>
      <c r="I333" s="176"/>
      <c r="J333" s="220"/>
      <c r="K333" s="164"/>
      <c r="L333" s="164"/>
      <c r="M333" s="164"/>
      <c r="N333" s="164"/>
      <c r="O333" s="164"/>
      <c r="P333" s="164"/>
      <c r="Q333" s="165"/>
      <c r="R333" s="163"/>
      <c r="S333" s="184"/>
      <c r="T333" s="162"/>
      <c r="U333" s="177"/>
      <c r="V333" s="132"/>
    </row>
    <row r="334" spans="1:22" ht="12.75" customHeight="1" thickBot="1">
      <c r="A334" s="241"/>
      <c r="B334" s="252"/>
      <c r="C334" s="218"/>
      <c r="D334" s="137"/>
      <c r="E334" s="218"/>
      <c r="F334" s="137"/>
      <c r="G334" s="218"/>
      <c r="H334" s="137"/>
      <c r="I334" s="218"/>
      <c r="J334" s="221"/>
      <c r="K334" s="153"/>
      <c r="L334" s="153"/>
      <c r="M334" s="153"/>
      <c r="N334" s="153"/>
      <c r="O334" s="153">
        <v>50</v>
      </c>
      <c r="P334" s="153"/>
      <c r="Q334" s="154"/>
      <c r="R334" s="160"/>
      <c r="S334" s="185"/>
      <c r="T334" s="158"/>
      <c r="U334" s="182"/>
      <c r="V334" s="132"/>
    </row>
    <row r="335" spans="1:22" ht="12.75" customHeight="1">
      <c r="A335" s="3"/>
      <c r="B335" s="17"/>
      <c r="C335" s="17"/>
      <c r="D335" s="17"/>
      <c r="E335" s="16"/>
      <c r="F335" s="17"/>
      <c r="G335" s="17"/>
      <c r="H335" s="16"/>
      <c r="I335" s="13"/>
      <c r="J335" s="33"/>
      <c r="K335" s="34"/>
      <c r="L335" s="34"/>
      <c r="M335" s="34"/>
      <c r="N335" s="34"/>
      <c r="O335" s="34">
        <v>24</v>
      </c>
      <c r="P335" s="34"/>
      <c r="Q335" s="39"/>
      <c r="R335" s="14"/>
      <c r="S335" s="12"/>
      <c r="T335" s="14"/>
      <c r="U335" s="46"/>
      <c r="V335" s="132"/>
    </row>
    <row r="336" spans="1:22" ht="12.75" customHeight="1">
      <c r="A336" s="3" t="s">
        <v>411</v>
      </c>
      <c r="B336" s="17" t="s">
        <v>297</v>
      </c>
      <c r="C336" s="17">
        <f>D336/36</f>
        <v>3</v>
      </c>
      <c r="D336" s="17">
        <f>SUM(E336:I336)</f>
        <v>108</v>
      </c>
      <c r="E336" s="16">
        <f>SUM(J335:Q335)</f>
        <v>24</v>
      </c>
      <c r="F336" s="17">
        <f>SUM(J336:Q336)</f>
        <v>32</v>
      </c>
      <c r="G336" s="17">
        <f>SUM(J337:Q337)</f>
        <v>15</v>
      </c>
      <c r="H336" s="16">
        <f>SUM(J338:Q338)</f>
        <v>0</v>
      </c>
      <c r="I336" s="13">
        <f>SUM(J339:Q339)</f>
        <v>37</v>
      </c>
      <c r="J336" s="20"/>
      <c r="K336" s="22"/>
      <c r="L336" s="22"/>
      <c r="M336" s="22"/>
      <c r="N336" s="22"/>
      <c r="O336" s="22">
        <v>32</v>
      </c>
      <c r="P336" s="22"/>
      <c r="Q336" s="38"/>
      <c r="R336" s="17"/>
      <c r="S336" s="13" t="s">
        <v>222</v>
      </c>
      <c r="T336" s="17"/>
      <c r="U336" s="84" t="s">
        <v>245</v>
      </c>
      <c r="V336" s="132"/>
    </row>
    <row r="337" spans="1:22" ht="12.75" customHeight="1">
      <c r="A337" s="3"/>
      <c r="B337" s="17" t="s">
        <v>298</v>
      </c>
      <c r="C337" s="18"/>
      <c r="D337" s="17"/>
      <c r="E337" s="16"/>
      <c r="F337" s="17"/>
      <c r="G337" s="17"/>
      <c r="H337" s="16"/>
      <c r="I337" s="13"/>
      <c r="J337" s="20"/>
      <c r="K337" s="22"/>
      <c r="L337" s="22"/>
      <c r="M337" s="22"/>
      <c r="N337" s="22"/>
      <c r="O337" s="22">
        <v>15</v>
      </c>
      <c r="P337" s="22"/>
      <c r="Q337" s="38"/>
      <c r="R337" s="17"/>
      <c r="S337" s="13">
        <v>6</v>
      </c>
      <c r="T337" s="17"/>
      <c r="U337" s="84" t="s">
        <v>246</v>
      </c>
      <c r="V337" s="132"/>
    </row>
    <row r="338" spans="1:22" ht="12.75" customHeight="1">
      <c r="A338" s="3"/>
      <c r="B338" s="17" t="s">
        <v>299</v>
      </c>
      <c r="C338" s="18"/>
      <c r="D338" s="17"/>
      <c r="E338" s="16"/>
      <c r="F338" s="17"/>
      <c r="G338" s="17"/>
      <c r="H338" s="16"/>
      <c r="I338" s="13"/>
      <c r="J338" s="47"/>
      <c r="K338" s="48"/>
      <c r="L338" s="48"/>
      <c r="M338" s="48"/>
      <c r="N338" s="48"/>
      <c r="O338" s="48"/>
      <c r="P338" s="48"/>
      <c r="Q338" s="38"/>
      <c r="R338" s="17"/>
      <c r="S338" s="13"/>
      <c r="T338" s="17"/>
      <c r="U338" s="84"/>
      <c r="V338" s="132"/>
    </row>
    <row r="339" spans="1:22" ht="12.75" customHeight="1" thickBot="1">
      <c r="A339" s="9"/>
      <c r="B339" s="25" t="s">
        <v>300</v>
      </c>
      <c r="C339" s="25"/>
      <c r="D339" s="25"/>
      <c r="E339" s="27"/>
      <c r="F339" s="25"/>
      <c r="G339" s="25"/>
      <c r="H339" s="27"/>
      <c r="I339" s="24"/>
      <c r="J339" s="28"/>
      <c r="K339" s="29"/>
      <c r="L339" s="29"/>
      <c r="M339" s="29"/>
      <c r="N339" s="29"/>
      <c r="O339" s="29">
        <v>37</v>
      </c>
      <c r="P339" s="29"/>
      <c r="Q339" s="26"/>
      <c r="R339" s="25"/>
      <c r="S339" s="24"/>
      <c r="T339" s="25"/>
      <c r="U339" s="171"/>
      <c r="V339" s="132"/>
    </row>
    <row r="340" spans="1:22" ht="12.75" customHeight="1">
      <c r="A340" s="233"/>
      <c r="B340" s="16"/>
      <c r="C340" s="17"/>
      <c r="D340" s="17"/>
      <c r="E340" s="16"/>
      <c r="F340" s="17"/>
      <c r="G340" s="17"/>
      <c r="H340" s="16"/>
      <c r="I340" s="13"/>
      <c r="J340" s="43"/>
      <c r="K340" s="58"/>
      <c r="L340" s="58"/>
      <c r="M340" s="58"/>
      <c r="N340" s="58"/>
      <c r="O340" s="34">
        <v>24</v>
      </c>
      <c r="P340" s="58"/>
      <c r="Q340" s="59"/>
      <c r="R340" s="17"/>
      <c r="S340" s="13"/>
      <c r="T340" s="17"/>
      <c r="U340" s="84"/>
      <c r="V340" s="132"/>
    </row>
    <row r="341" spans="1:22" ht="12.75" customHeight="1">
      <c r="A341" s="235" t="s">
        <v>412</v>
      </c>
      <c r="B341" s="16" t="s">
        <v>156</v>
      </c>
      <c r="C341" s="17">
        <f>D341/36</f>
        <v>3</v>
      </c>
      <c r="D341" s="17">
        <f>SUM(E341:I341)</f>
        <v>108</v>
      </c>
      <c r="E341" s="16">
        <f>SUM(J340:Q340)</f>
        <v>24</v>
      </c>
      <c r="F341" s="17">
        <f>SUM(J341:Q341)</f>
        <v>30</v>
      </c>
      <c r="G341" s="17">
        <f>SUM(J342:Q342)</f>
        <v>16</v>
      </c>
      <c r="H341" s="16">
        <f>SUM(J343:Q343)</f>
        <v>0</v>
      </c>
      <c r="I341" s="13">
        <f>SUM(J344:Q344)</f>
        <v>38</v>
      </c>
      <c r="J341" s="20"/>
      <c r="K341" s="22"/>
      <c r="L341" s="22"/>
      <c r="M341" s="22"/>
      <c r="N341" s="22"/>
      <c r="O341" s="22">
        <v>30</v>
      </c>
      <c r="P341" s="22"/>
      <c r="Q341" s="38"/>
      <c r="R341" s="17"/>
      <c r="S341" s="13" t="s">
        <v>222</v>
      </c>
      <c r="T341" s="17"/>
      <c r="U341" s="84" t="s">
        <v>245</v>
      </c>
      <c r="V341" s="132" t="s">
        <v>371</v>
      </c>
    </row>
    <row r="342" spans="1:22" ht="12.75" customHeight="1">
      <c r="A342" s="197"/>
      <c r="B342" s="16" t="s">
        <v>158</v>
      </c>
      <c r="C342" s="18"/>
      <c r="D342" s="17"/>
      <c r="E342" s="16"/>
      <c r="F342" s="17"/>
      <c r="G342" s="17"/>
      <c r="H342" s="16"/>
      <c r="I342" s="13"/>
      <c r="J342" s="20"/>
      <c r="K342" s="22"/>
      <c r="L342" s="22"/>
      <c r="M342" s="22"/>
      <c r="N342" s="22"/>
      <c r="O342" s="22">
        <v>16</v>
      </c>
      <c r="P342" s="22"/>
      <c r="Q342" s="38"/>
      <c r="R342" s="17"/>
      <c r="S342" s="13">
        <v>6</v>
      </c>
      <c r="T342" s="17"/>
      <c r="U342" s="84" t="s">
        <v>246</v>
      </c>
      <c r="V342" s="132"/>
    </row>
    <row r="343" spans="1:22" ht="12.75" customHeight="1">
      <c r="A343" s="197"/>
      <c r="B343" s="16"/>
      <c r="C343" s="18"/>
      <c r="D343" s="17"/>
      <c r="E343" s="16"/>
      <c r="F343" s="17"/>
      <c r="G343" s="17"/>
      <c r="H343" s="16"/>
      <c r="I343" s="13"/>
      <c r="J343" s="47"/>
      <c r="K343" s="48"/>
      <c r="L343" s="48"/>
      <c r="M343" s="48"/>
      <c r="N343" s="48"/>
      <c r="O343" s="48"/>
      <c r="P343" s="48"/>
      <c r="Q343" s="38"/>
      <c r="R343" s="17"/>
      <c r="S343" s="13"/>
      <c r="T343" s="17"/>
      <c r="U343" s="84"/>
      <c r="V343" s="132"/>
    </row>
    <row r="344" spans="1:22" ht="12.75" customHeight="1" thickBot="1">
      <c r="A344" s="234"/>
      <c r="B344" s="27"/>
      <c r="C344" s="25"/>
      <c r="D344" s="25"/>
      <c r="E344" s="27"/>
      <c r="F344" s="25"/>
      <c r="G344" s="25"/>
      <c r="H344" s="27"/>
      <c r="I344" s="24"/>
      <c r="J344" s="28"/>
      <c r="K344" s="29"/>
      <c r="L344" s="29"/>
      <c r="M344" s="29"/>
      <c r="N344" s="29"/>
      <c r="O344" s="29">
        <v>38</v>
      </c>
      <c r="P344" s="29"/>
      <c r="Q344" s="26"/>
      <c r="R344" s="25"/>
      <c r="S344" s="24"/>
      <c r="T344" s="25"/>
      <c r="U344" s="171"/>
      <c r="V344" s="132"/>
    </row>
    <row r="345" spans="1:22" ht="12.75" customHeight="1">
      <c r="A345" s="233"/>
      <c r="B345" s="16"/>
      <c r="C345" s="17"/>
      <c r="D345" s="17"/>
      <c r="E345" s="16"/>
      <c r="F345" s="17"/>
      <c r="G345" s="17"/>
      <c r="H345" s="16"/>
      <c r="I345" s="13"/>
      <c r="J345" s="43"/>
      <c r="K345" s="58"/>
      <c r="L345" s="58"/>
      <c r="M345" s="58"/>
      <c r="N345" s="58">
        <v>16</v>
      </c>
      <c r="O345" s="34"/>
      <c r="P345" s="58"/>
      <c r="Q345" s="59"/>
      <c r="R345" s="17"/>
      <c r="S345" s="13"/>
      <c r="T345" s="17"/>
      <c r="U345" s="84"/>
      <c r="V345" s="132"/>
    </row>
    <row r="346" spans="1:22" ht="12.75" customHeight="1">
      <c r="A346" s="235" t="s">
        <v>413</v>
      </c>
      <c r="B346" s="244" t="s">
        <v>416</v>
      </c>
      <c r="C346" s="17">
        <f>D346/36</f>
        <v>3</v>
      </c>
      <c r="D346" s="17">
        <f>SUM(E346:I346)</f>
        <v>108</v>
      </c>
      <c r="E346" s="16">
        <f>SUM(J345:Q345)</f>
        <v>16</v>
      </c>
      <c r="F346" s="17">
        <f>SUM(J346:Q346)</f>
        <v>18</v>
      </c>
      <c r="G346" s="17">
        <f>SUM(J347:Q347)</f>
        <v>24</v>
      </c>
      <c r="H346" s="16">
        <f>SUM(J348:Q348)</f>
        <v>0</v>
      </c>
      <c r="I346" s="13">
        <f>SUM(J349:Q349)</f>
        <v>50</v>
      </c>
      <c r="J346" s="20"/>
      <c r="K346" s="22"/>
      <c r="L346" s="22"/>
      <c r="M346" s="22"/>
      <c r="N346" s="22">
        <v>18</v>
      </c>
      <c r="O346" s="22"/>
      <c r="P346" s="22"/>
      <c r="Q346" s="38"/>
      <c r="R346" s="17"/>
      <c r="S346" s="13" t="s">
        <v>222</v>
      </c>
      <c r="T346" s="17"/>
      <c r="U346" s="84" t="s">
        <v>417</v>
      </c>
      <c r="V346" s="132"/>
    </row>
    <row r="347" spans="1:22" ht="12.75" customHeight="1">
      <c r="A347" s="197"/>
      <c r="B347" s="16" t="s">
        <v>111</v>
      </c>
      <c r="C347" s="18"/>
      <c r="D347" s="17"/>
      <c r="E347" s="16"/>
      <c r="F347" s="17"/>
      <c r="G347" s="17"/>
      <c r="H347" s="16"/>
      <c r="I347" s="13"/>
      <c r="J347" s="20"/>
      <c r="K347" s="22"/>
      <c r="L347" s="22"/>
      <c r="M347" s="22"/>
      <c r="N347" s="22">
        <v>24</v>
      </c>
      <c r="O347" s="22"/>
      <c r="P347" s="22"/>
      <c r="Q347" s="38"/>
      <c r="R347" s="17"/>
      <c r="S347" s="13">
        <v>5</v>
      </c>
      <c r="T347" s="17"/>
      <c r="U347" s="84" t="s">
        <v>252</v>
      </c>
      <c r="V347" s="132" t="s">
        <v>371</v>
      </c>
    </row>
    <row r="348" spans="1:22" ht="12.75" customHeight="1">
      <c r="A348" s="197"/>
      <c r="B348" s="16"/>
      <c r="C348" s="18"/>
      <c r="D348" s="17"/>
      <c r="E348" s="16"/>
      <c r="F348" s="17"/>
      <c r="G348" s="17"/>
      <c r="H348" s="16"/>
      <c r="I348" s="13"/>
      <c r="J348" s="47"/>
      <c r="K348" s="48"/>
      <c r="L348" s="48"/>
      <c r="M348" s="48"/>
      <c r="N348" s="48"/>
      <c r="O348" s="48"/>
      <c r="P348" s="48"/>
      <c r="Q348" s="38"/>
      <c r="R348" s="17"/>
      <c r="S348" s="13"/>
      <c r="T348" s="17"/>
      <c r="U348" s="84"/>
      <c r="V348" s="132"/>
    </row>
    <row r="349" spans="1:22" ht="12.75" customHeight="1" thickBot="1">
      <c r="A349" s="234"/>
      <c r="B349" s="27"/>
      <c r="C349" s="25"/>
      <c r="D349" s="25"/>
      <c r="E349" s="27"/>
      <c r="F349" s="25"/>
      <c r="G349" s="25"/>
      <c r="H349" s="27"/>
      <c r="I349" s="24"/>
      <c r="J349" s="28"/>
      <c r="K349" s="29"/>
      <c r="L349" s="29"/>
      <c r="M349" s="29"/>
      <c r="N349" s="29">
        <v>50</v>
      </c>
      <c r="O349" s="29"/>
      <c r="P349" s="29"/>
      <c r="Q349" s="26"/>
      <c r="R349" s="25"/>
      <c r="S349" s="24"/>
      <c r="T349" s="25"/>
      <c r="U349" s="171"/>
      <c r="V349" s="132"/>
    </row>
    <row r="350" spans="1:22" ht="12.75" customHeight="1">
      <c r="A350" s="233"/>
      <c r="B350" s="32"/>
      <c r="C350" s="14"/>
      <c r="D350" s="14"/>
      <c r="E350" s="32"/>
      <c r="F350" s="14"/>
      <c r="G350" s="14"/>
      <c r="H350" s="32"/>
      <c r="I350" s="12"/>
      <c r="J350" s="33"/>
      <c r="K350" s="34"/>
      <c r="L350" s="34"/>
      <c r="M350" s="34"/>
      <c r="N350" s="34">
        <v>20</v>
      </c>
      <c r="O350" s="34"/>
      <c r="P350" s="34"/>
      <c r="Q350" s="39"/>
      <c r="R350" s="14"/>
      <c r="S350" s="12"/>
      <c r="T350" s="14"/>
      <c r="U350" s="46"/>
      <c r="V350" s="132"/>
    </row>
    <row r="351" spans="1:22" ht="12.75" customHeight="1">
      <c r="A351" s="235" t="s">
        <v>414</v>
      </c>
      <c r="B351" s="244" t="s">
        <v>267</v>
      </c>
      <c r="C351" s="17">
        <f>D351/36</f>
        <v>3</v>
      </c>
      <c r="D351" s="17">
        <f>SUM(E351:I351)</f>
        <v>108</v>
      </c>
      <c r="E351" s="16">
        <f>SUM(J350:Q350)</f>
        <v>20</v>
      </c>
      <c r="F351" s="17">
        <f>SUM(J351:Q351)</f>
        <v>30</v>
      </c>
      <c r="G351" s="17">
        <f>SUM(J352:Q352)</f>
        <v>18</v>
      </c>
      <c r="H351" s="16">
        <f>SUM(J353:Q353)</f>
        <v>0</v>
      </c>
      <c r="I351" s="13">
        <f>SUM(J354:Q354)</f>
        <v>40</v>
      </c>
      <c r="J351" s="20"/>
      <c r="K351" s="22"/>
      <c r="L351" s="22"/>
      <c r="M351" s="22"/>
      <c r="N351" s="22">
        <v>30</v>
      </c>
      <c r="O351" s="22"/>
      <c r="P351" s="22"/>
      <c r="Q351" s="38"/>
      <c r="R351" s="17"/>
      <c r="S351" s="13" t="s">
        <v>222</v>
      </c>
      <c r="T351" s="17"/>
      <c r="U351" s="84" t="s">
        <v>245</v>
      </c>
      <c r="V351" s="132" t="s">
        <v>371</v>
      </c>
    </row>
    <row r="352" spans="1:22" ht="12.75" customHeight="1">
      <c r="A352" s="197"/>
      <c r="B352" s="16" t="s">
        <v>268</v>
      </c>
      <c r="C352" s="18"/>
      <c r="D352" s="17"/>
      <c r="E352" s="16"/>
      <c r="F352" s="17"/>
      <c r="G352" s="17"/>
      <c r="H352" s="16"/>
      <c r="I352" s="13"/>
      <c r="J352" s="20"/>
      <c r="K352" s="22"/>
      <c r="L352" s="22"/>
      <c r="M352" s="22"/>
      <c r="N352" s="22">
        <v>18</v>
      </c>
      <c r="O352" s="22"/>
      <c r="P352" s="22"/>
      <c r="Q352" s="38"/>
      <c r="R352" s="17"/>
      <c r="S352" s="13">
        <v>5</v>
      </c>
      <c r="T352" s="17"/>
      <c r="U352" s="84" t="s">
        <v>246</v>
      </c>
      <c r="V352" s="132"/>
    </row>
    <row r="353" spans="1:22" ht="12.75" customHeight="1">
      <c r="A353" s="197"/>
      <c r="B353" s="16"/>
      <c r="C353" s="18"/>
      <c r="D353" s="17"/>
      <c r="E353" s="16"/>
      <c r="F353" s="17"/>
      <c r="G353" s="17"/>
      <c r="H353" s="16"/>
      <c r="I353" s="13"/>
      <c r="J353" s="47"/>
      <c r="K353" s="48"/>
      <c r="L353" s="48"/>
      <c r="M353" s="48"/>
      <c r="N353" s="48"/>
      <c r="O353" s="48"/>
      <c r="P353" s="48"/>
      <c r="Q353" s="38"/>
      <c r="R353" s="17"/>
      <c r="S353" s="13"/>
      <c r="T353" s="17"/>
      <c r="U353" s="84"/>
      <c r="V353" s="132"/>
    </row>
    <row r="354" spans="1:22" ht="12.75" customHeight="1" thickBot="1">
      <c r="A354" s="234"/>
      <c r="B354" s="27"/>
      <c r="C354" s="25"/>
      <c r="D354" s="25"/>
      <c r="E354" s="27"/>
      <c r="F354" s="25"/>
      <c r="G354" s="25"/>
      <c r="H354" s="27"/>
      <c r="I354" s="24"/>
      <c r="J354" s="28"/>
      <c r="K354" s="29"/>
      <c r="L354" s="29"/>
      <c r="M354" s="29"/>
      <c r="N354" s="29">
        <v>40</v>
      </c>
      <c r="O354" s="29"/>
      <c r="P354" s="29"/>
      <c r="Q354" s="26"/>
      <c r="R354" s="25"/>
      <c r="S354" s="24"/>
      <c r="T354" s="25"/>
      <c r="U354" s="171"/>
      <c r="V354" s="132"/>
    </row>
    <row r="355" spans="1:22" ht="15">
      <c r="A355" s="233"/>
      <c r="B355" s="32"/>
      <c r="C355" s="14"/>
      <c r="D355" s="14"/>
      <c r="E355" s="32"/>
      <c r="F355" s="14"/>
      <c r="G355" s="14"/>
      <c r="H355" s="32"/>
      <c r="I355" s="12"/>
      <c r="J355" s="33"/>
      <c r="K355" s="34"/>
      <c r="L355" s="34"/>
      <c r="M355" s="34">
        <v>20</v>
      </c>
      <c r="N355" s="34"/>
      <c r="O355" s="34"/>
      <c r="P355" s="34"/>
      <c r="Q355" s="39"/>
      <c r="R355" s="14"/>
      <c r="S355" s="12"/>
      <c r="T355" s="14"/>
      <c r="U355" s="46"/>
      <c r="V355" s="132"/>
    </row>
    <row r="356" spans="1:22" ht="15">
      <c r="A356" s="235" t="s">
        <v>415</v>
      </c>
      <c r="B356" s="244" t="s">
        <v>302</v>
      </c>
      <c r="C356" s="17">
        <f>D356/36</f>
        <v>3</v>
      </c>
      <c r="D356" s="17">
        <f>SUM(E356:I356)</f>
        <v>108</v>
      </c>
      <c r="E356" s="16">
        <f>SUM(J355:Q355)</f>
        <v>20</v>
      </c>
      <c r="F356" s="17">
        <f>SUM(J356:Q356)</f>
        <v>12</v>
      </c>
      <c r="G356" s="17">
        <f>SUM(J357:Q357)</f>
        <v>16</v>
      </c>
      <c r="H356" s="16">
        <f>SUM(J358:Q358)</f>
        <v>0</v>
      </c>
      <c r="I356" s="13">
        <f>SUM(J359:Q359)</f>
        <v>60</v>
      </c>
      <c r="J356" s="20"/>
      <c r="K356" s="22"/>
      <c r="L356" s="22"/>
      <c r="M356" s="22">
        <v>12</v>
      </c>
      <c r="N356" s="22"/>
      <c r="O356" s="22"/>
      <c r="P356" s="22"/>
      <c r="Q356" s="38"/>
      <c r="R356" s="17"/>
      <c r="S356" s="13" t="s">
        <v>222</v>
      </c>
      <c r="T356" s="17"/>
      <c r="U356" s="84" t="s">
        <v>245</v>
      </c>
      <c r="V356" s="132" t="s">
        <v>371</v>
      </c>
    </row>
    <row r="357" spans="1:22" ht="15">
      <c r="A357" s="197"/>
      <c r="B357" s="16" t="s">
        <v>158</v>
      </c>
      <c r="C357" s="18"/>
      <c r="D357" s="17"/>
      <c r="E357" s="16"/>
      <c r="F357" s="17"/>
      <c r="G357" s="17"/>
      <c r="H357" s="16"/>
      <c r="I357" s="13"/>
      <c r="J357" s="20"/>
      <c r="K357" s="22"/>
      <c r="L357" s="22"/>
      <c r="M357" s="22">
        <v>16</v>
      </c>
      <c r="N357" s="22"/>
      <c r="O357" s="22"/>
      <c r="P357" s="22"/>
      <c r="Q357" s="38"/>
      <c r="R357" s="17"/>
      <c r="S357" s="13">
        <v>4</v>
      </c>
      <c r="T357" s="17"/>
      <c r="U357" s="84" t="s">
        <v>246</v>
      </c>
      <c r="V357" s="132"/>
    </row>
    <row r="358" spans="1:22" ht="15">
      <c r="A358" s="197"/>
      <c r="B358" s="16"/>
      <c r="C358" s="18"/>
      <c r="D358" s="17"/>
      <c r="E358" s="16"/>
      <c r="F358" s="17"/>
      <c r="G358" s="17"/>
      <c r="H358" s="16"/>
      <c r="I358" s="13"/>
      <c r="J358" s="47"/>
      <c r="K358" s="48"/>
      <c r="L358" s="48"/>
      <c r="M358" s="48"/>
      <c r="N358" s="48"/>
      <c r="O358" s="48"/>
      <c r="P358" s="48"/>
      <c r="Q358" s="38"/>
      <c r="R358" s="17"/>
      <c r="S358" s="13"/>
      <c r="T358" s="17"/>
      <c r="U358" s="84"/>
      <c r="V358" s="132"/>
    </row>
    <row r="359" spans="1:22" ht="15.75" thickBot="1">
      <c r="A359" s="232"/>
      <c r="B359" s="27"/>
      <c r="C359" s="25"/>
      <c r="D359" s="25"/>
      <c r="E359" s="27"/>
      <c r="F359" s="25"/>
      <c r="G359" s="25"/>
      <c r="H359" s="27"/>
      <c r="I359" s="24"/>
      <c r="J359" s="47"/>
      <c r="K359" s="48"/>
      <c r="L359" s="48"/>
      <c r="M359" s="48">
        <v>60</v>
      </c>
      <c r="N359" s="48"/>
      <c r="O359" s="48"/>
      <c r="P359" s="48"/>
      <c r="Q359" s="15"/>
      <c r="R359" s="25"/>
      <c r="S359" s="24"/>
      <c r="T359" s="25"/>
      <c r="U359" s="171"/>
      <c r="V359" s="132"/>
    </row>
    <row r="360" spans="1:22" ht="15.75" customHeight="1">
      <c r="A360" s="16"/>
      <c r="B360" s="37"/>
      <c r="C360" s="16"/>
      <c r="D360" s="16"/>
      <c r="E360" s="16"/>
      <c r="F360" s="16"/>
      <c r="G360" s="16"/>
      <c r="H360" s="16"/>
      <c r="I360" s="16"/>
      <c r="J360" s="33">
        <f aca="true" t="shared" si="11" ref="J360:Q362">J260+J265+J270+J275+J280+J285+J290+J295+J300+J305+J310+J315+J320+J325+J330+J335+J340+J345+J350+J355</f>
        <v>0</v>
      </c>
      <c r="K360" s="34">
        <f t="shared" si="11"/>
        <v>20</v>
      </c>
      <c r="L360" s="34">
        <f t="shared" si="11"/>
        <v>38</v>
      </c>
      <c r="M360" s="34">
        <f t="shared" si="11"/>
        <v>82</v>
      </c>
      <c r="N360" s="34">
        <f t="shared" si="11"/>
        <v>104</v>
      </c>
      <c r="O360" s="34">
        <f t="shared" si="11"/>
        <v>150</v>
      </c>
      <c r="P360" s="34">
        <f t="shared" si="11"/>
        <v>0</v>
      </c>
      <c r="Q360" s="39">
        <f t="shared" si="11"/>
        <v>0</v>
      </c>
      <c r="R360" s="16"/>
      <c r="S360" s="16"/>
      <c r="T360" s="16"/>
      <c r="U360" s="175"/>
      <c r="V360" s="132"/>
    </row>
    <row r="361" spans="1:22" ht="14.25" customHeight="1">
      <c r="A361" s="16"/>
      <c r="B361" s="37"/>
      <c r="C361" s="16"/>
      <c r="D361" s="16"/>
      <c r="E361" s="16"/>
      <c r="F361" s="16"/>
      <c r="G361" s="16"/>
      <c r="H361" s="16"/>
      <c r="I361" s="16"/>
      <c r="J361" s="20">
        <f t="shared" si="11"/>
        <v>0</v>
      </c>
      <c r="K361" s="22">
        <f t="shared" si="11"/>
        <v>14</v>
      </c>
      <c r="L361" s="22">
        <f t="shared" si="11"/>
        <v>28</v>
      </c>
      <c r="M361" s="22">
        <f t="shared" si="11"/>
        <v>62</v>
      </c>
      <c r="N361" s="22">
        <f t="shared" si="11"/>
        <v>100</v>
      </c>
      <c r="O361" s="22">
        <f t="shared" si="11"/>
        <v>168</v>
      </c>
      <c r="P361" s="22">
        <f t="shared" si="11"/>
        <v>0</v>
      </c>
      <c r="Q361" s="38">
        <f t="shared" si="11"/>
        <v>0</v>
      </c>
      <c r="R361" s="16"/>
      <c r="S361" s="16"/>
      <c r="T361" s="16"/>
      <c r="U361" s="175"/>
      <c r="V361" s="132"/>
    </row>
    <row r="362" spans="1:22" ht="15" customHeight="1">
      <c r="A362" s="16"/>
      <c r="B362" s="37"/>
      <c r="C362" s="16"/>
      <c r="D362" s="37"/>
      <c r="E362" s="16"/>
      <c r="F362" s="16"/>
      <c r="G362" s="16"/>
      <c r="H362" s="16"/>
      <c r="I362" s="16"/>
      <c r="J362" s="20">
        <f t="shared" si="11"/>
        <v>0</v>
      </c>
      <c r="K362" s="22">
        <f t="shared" si="11"/>
        <v>18</v>
      </c>
      <c r="L362" s="22">
        <f t="shared" si="11"/>
        <v>33</v>
      </c>
      <c r="M362" s="22">
        <f t="shared" si="11"/>
        <v>68</v>
      </c>
      <c r="N362" s="22">
        <f t="shared" si="11"/>
        <v>106</v>
      </c>
      <c r="O362" s="22">
        <f t="shared" si="11"/>
        <v>133</v>
      </c>
      <c r="P362" s="22">
        <f t="shared" si="11"/>
        <v>0</v>
      </c>
      <c r="Q362" s="38">
        <f t="shared" si="11"/>
        <v>0</v>
      </c>
      <c r="R362" s="16"/>
      <c r="S362" s="16"/>
      <c r="T362" s="16"/>
      <c r="U362" s="175"/>
      <c r="V362" s="132"/>
    </row>
    <row r="363" spans="1:22" ht="16.5" customHeight="1">
      <c r="A363" s="16"/>
      <c r="B363" s="37"/>
      <c r="C363" s="16"/>
      <c r="D363" s="37"/>
      <c r="E363" s="16"/>
      <c r="F363" s="16"/>
      <c r="G363" s="16"/>
      <c r="H363" s="16"/>
      <c r="I363" s="16"/>
      <c r="J363" s="20">
        <f aca="true" t="shared" si="12" ref="J363:Q363">J263+J268+J273+J278+J283+J288+J293+J298+J303+J308+J313+J318+J323+J328+J333+J338+J343+J348+J353+J358</f>
        <v>0</v>
      </c>
      <c r="K363" s="22">
        <f t="shared" si="12"/>
        <v>0</v>
      </c>
      <c r="L363" s="22">
        <f t="shared" si="12"/>
        <v>0</v>
      </c>
      <c r="M363" s="22">
        <f t="shared" si="12"/>
        <v>0</v>
      </c>
      <c r="N363" s="22">
        <f t="shared" si="12"/>
        <v>0</v>
      </c>
      <c r="O363" s="22">
        <f t="shared" si="12"/>
        <v>0</v>
      </c>
      <c r="P363" s="22">
        <f t="shared" si="12"/>
        <v>0</v>
      </c>
      <c r="Q363" s="38">
        <f t="shared" si="12"/>
        <v>0</v>
      </c>
      <c r="R363" s="16"/>
      <c r="S363" s="16"/>
      <c r="T363" s="16"/>
      <c r="U363" s="175"/>
      <c r="V363" s="132"/>
    </row>
    <row r="364" spans="1:22" ht="18" customHeight="1" thickBot="1">
      <c r="A364" s="16"/>
      <c r="B364" s="37"/>
      <c r="C364" s="16"/>
      <c r="D364" s="37"/>
      <c r="E364" s="16"/>
      <c r="F364" s="16"/>
      <c r="G364" s="16"/>
      <c r="H364" s="16"/>
      <c r="I364" s="16"/>
      <c r="J364" s="28">
        <f aca="true" t="shared" si="13" ref="J364:Q364">J264+J269+J274+J279+J284+J289+J294+J299+J304+J309+J314+J319+J324+J329+J334+J339+J344+J349+J354+J359</f>
        <v>0</v>
      </c>
      <c r="K364" s="29">
        <f t="shared" si="13"/>
        <v>56</v>
      </c>
      <c r="L364" s="29">
        <f t="shared" si="13"/>
        <v>81</v>
      </c>
      <c r="M364" s="29">
        <f t="shared" si="13"/>
        <v>220</v>
      </c>
      <c r="N364" s="29">
        <f t="shared" si="13"/>
        <v>266</v>
      </c>
      <c r="O364" s="29">
        <f t="shared" si="13"/>
        <v>413</v>
      </c>
      <c r="P364" s="29">
        <f t="shared" si="13"/>
        <v>0</v>
      </c>
      <c r="Q364" s="52">
        <f t="shared" si="13"/>
        <v>0</v>
      </c>
      <c r="R364" s="16"/>
      <c r="S364" s="16"/>
      <c r="T364" s="16"/>
      <c r="U364" s="175"/>
      <c r="V364" s="132"/>
    </row>
    <row r="365" spans="1:22" ht="15.75" customHeight="1" thickBot="1">
      <c r="A365" s="286" t="s">
        <v>41</v>
      </c>
      <c r="B365" s="288"/>
      <c r="C365" s="80">
        <f>D365/36</f>
        <v>60</v>
      </c>
      <c r="D365" s="53">
        <f>SUM(E365:I365)</f>
        <v>2160</v>
      </c>
      <c r="E365" s="53">
        <f>SUM(J360:Q360)</f>
        <v>394</v>
      </c>
      <c r="F365" s="53">
        <f>SUM(J361:Q361)</f>
        <v>372</v>
      </c>
      <c r="G365" s="53">
        <f>SUM(J362:Q362)</f>
        <v>358</v>
      </c>
      <c r="H365" s="53">
        <f>SUM(J363:Q363)</f>
        <v>0</v>
      </c>
      <c r="I365" s="53">
        <f>SUM(J364:Q364)</f>
        <v>1036</v>
      </c>
      <c r="J365" s="101">
        <f aca="true" t="shared" si="14" ref="J365:Q365">SUM(J360:J364)</f>
        <v>0</v>
      </c>
      <c r="K365" s="101">
        <f t="shared" si="14"/>
        <v>108</v>
      </c>
      <c r="L365" s="101">
        <f t="shared" si="14"/>
        <v>180</v>
      </c>
      <c r="M365" s="101">
        <f t="shared" si="14"/>
        <v>432</v>
      </c>
      <c r="N365" s="101">
        <f t="shared" si="14"/>
        <v>576</v>
      </c>
      <c r="O365" s="101">
        <f t="shared" si="14"/>
        <v>864</v>
      </c>
      <c r="P365" s="101">
        <f t="shared" si="14"/>
        <v>0</v>
      </c>
      <c r="Q365" s="101">
        <f t="shared" si="14"/>
        <v>0</v>
      </c>
      <c r="R365" s="133" t="s">
        <v>222</v>
      </c>
      <c r="S365" s="106"/>
      <c r="V365" s="132"/>
    </row>
    <row r="366" spans="1:22" ht="12.75" customHeight="1" thickBot="1">
      <c r="A366" s="69"/>
      <c r="B366" s="69"/>
      <c r="C366" s="70"/>
      <c r="D366" s="70"/>
      <c r="E366" s="70"/>
      <c r="F366" s="70"/>
      <c r="G366" s="70"/>
      <c r="H366" s="70"/>
      <c r="I366" s="70"/>
      <c r="J366" s="69"/>
      <c r="K366" s="69"/>
      <c r="L366" s="69"/>
      <c r="M366" s="69"/>
      <c r="N366" s="69"/>
      <c r="O366" s="69"/>
      <c r="P366" s="69"/>
      <c r="Q366" s="69"/>
      <c r="R366" s="133"/>
      <c r="S366" s="106"/>
      <c r="V366" s="132"/>
    </row>
    <row r="367" spans="1:22" ht="12.75" customHeight="1" thickBot="1">
      <c r="A367" s="107"/>
      <c r="B367" s="71"/>
      <c r="C367" s="282" t="s">
        <v>343</v>
      </c>
      <c r="D367" s="309" t="s">
        <v>112</v>
      </c>
      <c r="E367" s="310"/>
      <c r="F367" s="310"/>
      <c r="G367" s="310"/>
      <c r="H367" s="310"/>
      <c r="I367" s="311"/>
      <c r="J367" s="312" t="s">
        <v>1</v>
      </c>
      <c r="K367" s="313"/>
      <c r="L367" s="313"/>
      <c r="M367" s="313"/>
      <c r="N367" s="313"/>
      <c r="O367" s="313"/>
      <c r="P367" s="313"/>
      <c r="Q367" s="314"/>
      <c r="R367" s="312" t="s">
        <v>2</v>
      </c>
      <c r="S367" s="313"/>
      <c r="T367" s="314"/>
      <c r="U367" s="107"/>
      <c r="V367" s="132"/>
    </row>
    <row r="368" spans="1:22" ht="12.75" customHeight="1" thickBot="1">
      <c r="A368" s="72" t="s">
        <v>265</v>
      </c>
      <c r="B368" s="73"/>
      <c r="C368" s="283"/>
      <c r="D368" s="279" t="s">
        <v>341</v>
      </c>
      <c r="E368" s="302" t="s">
        <v>113</v>
      </c>
      <c r="F368" s="303"/>
      <c r="G368" s="303"/>
      <c r="H368" s="303"/>
      <c r="I368" s="71"/>
      <c r="J368" s="289" t="s">
        <v>5</v>
      </c>
      <c r="K368" s="290"/>
      <c r="L368" s="289" t="s">
        <v>6</v>
      </c>
      <c r="M368" s="290"/>
      <c r="N368" s="289" t="s">
        <v>7</v>
      </c>
      <c r="O368" s="290"/>
      <c r="P368" s="289" t="s">
        <v>8</v>
      </c>
      <c r="Q368" s="290"/>
      <c r="R368" s="306" t="s">
        <v>141</v>
      </c>
      <c r="S368" s="282" t="s">
        <v>338</v>
      </c>
      <c r="T368" s="306" t="s">
        <v>42</v>
      </c>
      <c r="U368" s="72" t="s">
        <v>9</v>
      </c>
      <c r="V368" s="132"/>
    </row>
    <row r="369" spans="1:22" ht="12.75" customHeight="1" thickBot="1">
      <c r="A369" s="72" t="s">
        <v>3</v>
      </c>
      <c r="B369" s="72" t="s">
        <v>0</v>
      </c>
      <c r="C369" s="283"/>
      <c r="D369" s="280"/>
      <c r="E369" s="282" t="s">
        <v>342</v>
      </c>
      <c r="F369" s="276" t="s">
        <v>344</v>
      </c>
      <c r="G369" s="282" t="s">
        <v>345</v>
      </c>
      <c r="H369" s="279" t="s">
        <v>340</v>
      </c>
      <c r="I369" s="281" t="s">
        <v>339</v>
      </c>
      <c r="J369" s="123" t="s">
        <v>11</v>
      </c>
      <c r="K369" s="124" t="s">
        <v>12</v>
      </c>
      <c r="L369" s="123" t="s">
        <v>13</v>
      </c>
      <c r="M369" s="124" t="s">
        <v>14</v>
      </c>
      <c r="N369" s="123" t="s">
        <v>15</v>
      </c>
      <c r="O369" s="124" t="s">
        <v>16</v>
      </c>
      <c r="P369" s="123" t="s">
        <v>17</v>
      </c>
      <c r="Q369" s="113" t="s">
        <v>18</v>
      </c>
      <c r="R369" s="281"/>
      <c r="S369" s="283"/>
      <c r="T369" s="281"/>
      <c r="U369" s="72" t="s">
        <v>19</v>
      </c>
      <c r="V369" s="132"/>
    </row>
    <row r="370" spans="1:22" ht="12.75" customHeight="1">
      <c r="A370" s="73"/>
      <c r="B370" s="72" t="s">
        <v>4</v>
      </c>
      <c r="C370" s="283"/>
      <c r="D370" s="280"/>
      <c r="E370" s="283"/>
      <c r="F370" s="277"/>
      <c r="G370" s="283"/>
      <c r="H370" s="280"/>
      <c r="I370" s="281"/>
      <c r="J370" s="120" t="s">
        <v>20</v>
      </c>
      <c r="K370" s="121" t="s">
        <v>20</v>
      </c>
      <c r="L370" s="6" t="s">
        <v>20</v>
      </c>
      <c r="M370" s="121" t="s">
        <v>20</v>
      </c>
      <c r="N370" s="6" t="s">
        <v>20</v>
      </c>
      <c r="O370" s="6" t="s">
        <v>20</v>
      </c>
      <c r="P370" s="121" t="s">
        <v>20</v>
      </c>
      <c r="Q370" s="6" t="s">
        <v>20</v>
      </c>
      <c r="R370" s="278"/>
      <c r="S370" s="283"/>
      <c r="T370" s="281"/>
      <c r="U370" s="72" t="s">
        <v>21</v>
      </c>
      <c r="V370" s="132"/>
    </row>
    <row r="371" spans="1:22" ht="12.75" customHeight="1">
      <c r="A371" s="73"/>
      <c r="B371" s="73"/>
      <c r="C371" s="283"/>
      <c r="D371" s="280"/>
      <c r="E371" s="283"/>
      <c r="F371" s="277"/>
      <c r="G371" s="283"/>
      <c r="H371" s="280"/>
      <c r="I371" s="281"/>
      <c r="J371" s="7" t="s">
        <v>22</v>
      </c>
      <c r="K371" s="8" t="s">
        <v>22</v>
      </c>
      <c r="L371" s="7" t="s">
        <v>22</v>
      </c>
      <c r="M371" s="8" t="s">
        <v>22</v>
      </c>
      <c r="N371" s="7" t="s">
        <v>22</v>
      </c>
      <c r="O371" s="7" t="s">
        <v>22</v>
      </c>
      <c r="P371" s="8" t="s">
        <v>22</v>
      </c>
      <c r="Q371" s="7" t="s">
        <v>22</v>
      </c>
      <c r="R371" s="278"/>
      <c r="S371" s="283"/>
      <c r="T371" s="281"/>
      <c r="U371" s="72"/>
      <c r="V371" s="132"/>
    </row>
    <row r="372" spans="1:22" ht="12.75" customHeight="1">
      <c r="A372" s="73"/>
      <c r="B372" s="73"/>
      <c r="C372" s="283"/>
      <c r="D372" s="280"/>
      <c r="E372" s="283"/>
      <c r="F372" s="277"/>
      <c r="G372" s="283"/>
      <c r="H372" s="280"/>
      <c r="I372" s="281"/>
      <c r="J372" s="7" t="s">
        <v>23</v>
      </c>
      <c r="K372" s="8" t="s">
        <v>23</v>
      </c>
      <c r="L372" s="7" t="s">
        <v>23</v>
      </c>
      <c r="M372" s="8" t="s">
        <v>23</v>
      </c>
      <c r="N372" s="7" t="s">
        <v>23</v>
      </c>
      <c r="O372" s="7" t="s">
        <v>23</v>
      </c>
      <c r="P372" s="8" t="s">
        <v>23</v>
      </c>
      <c r="Q372" s="7" t="s">
        <v>23</v>
      </c>
      <c r="R372" s="278"/>
      <c r="S372" s="283"/>
      <c r="T372" s="281"/>
      <c r="U372" s="72"/>
      <c r="V372" s="132"/>
    </row>
    <row r="373" spans="1:22" ht="12.75" customHeight="1">
      <c r="A373" s="73"/>
      <c r="B373" s="73"/>
      <c r="C373" s="283"/>
      <c r="D373" s="280"/>
      <c r="E373" s="283"/>
      <c r="F373" s="277"/>
      <c r="G373" s="283"/>
      <c r="H373" s="280"/>
      <c r="I373" s="281"/>
      <c r="J373" s="7" t="s">
        <v>61</v>
      </c>
      <c r="K373" s="7" t="s">
        <v>61</v>
      </c>
      <c r="L373" s="7" t="s">
        <v>61</v>
      </c>
      <c r="M373" s="7" t="s">
        <v>61</v>
      </c>
      <c r="N373" s="7" t="s">
        <v>61</v>
      </c>
      <c r="O373" s="7" t="s">
        <v>61</v>
      </c>
      <c r="P373" s="7" t="s">
        <v>61</v>
      </c>
      <c r="Q373" s="7" t="s">
        <v>61</v>
      </c>
      <c r="R373" s="278"/>
      <c r="S373" s="283"/>
      <c r="T373" s="281"/>
      <c r="U373" s="72"/>
      <c r="V373" s="132"/>
    </row>
    <row r="374" spans="1:22" ht="18" customHeight="1" thickBot="1">
      <c r="A374" s="108"/>
      <c r="B374" s="73"/>
      <c r="C374" s="292"/>
      <c r="D374" s="307"/>
      <c r="E374" s="283"/>
      <c r="F374" s="278"/>
      <c r="G374" s="283"/>
      <c r="H374" s="280"/>
      <c r="I374" s="281"/>
      <c r="J374" s="122" t="s">
        <v>10</v>
      </c>
      <c r="K374" s="122" t="s">
        <v>10</v>
      </c>
      <c r="L374" s="122" t="s">
        <v>10</v>
      </c>
      <c r="M374" s="122" t="s">
        <v>10</v>
      </c>
      <c r="N374" s="122" t="s">
        <v>10</v>
      </c>
      <c r="O374" s="122" t="s">
        <v>10</v>
      </c>
      <c r="P374" s="122" t="s">
        <v>10</v>
      </c>
      <c r="Q374" s="122" t="s">
        <v>10</v>
      </c>
      <c r="R374" s="278"/>
      <c r="S374" s="283"/>
      <c r="T374" s="281"/>
      <c r="U374" s="102"/>
      <c r="V374" s="132"/>
    </row>
    <row r="375" spans="1:22" ht="12.75" customHeight="1" thickBot="1">
      <c r="A375" s="110">
        <v>1</v>
      </c>
      <c r="B375" s="80">
        <v>2</v>
      </c>
      <c r="C375" s="80">
        <v>3</v>
      </c>
      <c r="D375" s="98">
        <v>4</v>
      </c>
      <c r="E375" s="80">
        <v>5</v>
      </c>
      <c r="F375" s="98">
        <v>6</v>
      </c>
      <c r="G375" s="80">
        <v>7</v>
      </c>
      <c r="H375" s="98">
        <v>8</v>
      </c>
      <c r="I375" s="80">
        <v>9</v>
      </c>
      <c r="J375" s="80">
        <v>10</v>
      </c>
      <c r="K375" s="98">
        <v>11</v>
      </c>
      <c r="L375" s="80">
        <v>12</v>
      </c>
      <c r="M375" s="98">
        <v>13</v>
      </c>
      <c r="N375" s="80">
        <v>14</v>
      </c>
      <c r="O375" s="98">
        <v>15</v>
      </c>
      <c r="P375" s="80">
        <v>16</v>
      </c>
      <c r="Q375" s="109">
        <v>17</v>
      </c>
      <c r="R375" s="91">
        <v>18</v>
      </c>
      <c r="S375" s="119">
        <v>19</v>
      </c>
      <c r="T375" s="119">
        <v>20</v>
      </c>
      <c r="U375" s="102">
        <v>21</v>
      </c>
      <c r="V375" s="132"/>
    </row>
    <row r="376" spans="1:22" ht="12.75" customHeight="1">
      <c r="A376" s="271" t="s">
        <v>160</v>
      </c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3"/>
      <c r="V376" s="132"/>
    </row>
    <row r="377" spans="1:22" ht="12.75" customHeight="1" thickBot="1">
      <c r="A377" s="255" t="s">
        <v>159</v>
      </c>
      <c r="B377" s="256"/>
      <c r="C377" s="256"/>
      <c r="D377" s="256"/>
      <c r="E377" s="256"/>
      <c r="F377" s="256"/>
      <c r="G377" s="256"/>
      <c r="H377" s="256"/>
      <c r="I377" s="256"/>
      <c r="J377" s="256"/>
      <c r="K377" s="256"/>
      <c r="L377" s="256"/>
      <c r="M377" s="256"/>
      <c r="N377" s="256"/>
      <c r="O377" s="256"/>
      <c r="P377" s="256"/>
      <c r="Q377" s="256"/>
      <c r="R377" s="256"/>
      <c r="S377" s="256"/>
      <c r="T377" s="256"/>
      <c r="U377" s="305"/>
      <c r="V377" s="132"/>
    </row>
    <row r="378" spans="1:22" ht="12.75" customHeight="1">
      <c r="A378" s="228"/>
      <c r="B378" s="13" t="s">
        <v>304</v>
      </c>
      <c r="C378" s="17"/>
      <c r="D378" s="17"/>
      <c r="E378" s="15"/>
      <c r="F378" s="16"/>
      <c r="G378" s="13"/>
      <c r="H378" s="17"/>
      <c r="I378" s="13"/>
      <c r="J378" s="79"/>
      <c r="K378" s="74"/>
      <c r="L378" s="74"/>
      <c r="M378" s="74"/>
      <c r="N378" s="74"/>
      <c r="O378" s="74"/>
      <c r="P378" s="74">
        <v>36</v>
      </c>
      <c r="Q378" s="59"/>
      <c r="R378" s="16"/>
      <c r="S378" s="17"/>
      <c r="T378" s="17"/>
      <c r="U378" s="84"/>
      <c r="V378" s="132"/>
    </row>
    <row r="379" spans="1:22" ht="12.75" customHeight="1">
      <c r="A379" s="237" t="s">
        <v>161</v>
      </c>
      <c r="B379" s="13" t="s">
        <v>305</v>
      </c>
      <c r="C379" s="17">
        <f>D379/36</f>
        <v>5</v>
      </c>
      <c r="D379" s="17">
        <f>SUM(E379:I379)</f>
        <v>180</v>
      </c>
      <c r="E379" s="16">
        <f>SUM(J378:Q378)</f>
        <v>36</v>
      </c>
      <c r="F379" s="17">
        <f>SUM(J379:Q379)</f>
        <v>28</v>
      </c>
      <c r="G379" s="17">
        <f>SUM(J380:Q380)</f>
        <v>24</v>
      </c>
      <c r="H379" s="16">
        <f>SUM(J381:Q381)</f>
        <v>3</v>
      </c>
      <c r="I379" s="13">
        <f>SUM(J382:Q382)</f>
        <v>89</v>
      </c>
      <c r="J379" s="20"/>
      <c r="K379" s="21"/>
      <c r="L379" s="22"/>
      <c r="M379" s="22"/>
      <c r="N379" s="22"/>
      <c r="O379" s="22"/>
      <c r="P379" s="22">
        <v>28</v>
      </c>
      <c r="Q379" s="23"/>
      <c r="R379" s="16"/>
      <c r="S379" s="17"/>
      <c r="T379" s="17">
        <v>7</v>
      </c>
      <c r="U379" s="84" t="s">
        <v>245</v>
      </c>
      <c r="V379" s="132"/>
    </row>
    <row r="380" spans="1:22" ht="12.75" customHeight="1">
      <c r="A380" s="195"/>
      <c r="B380" s="13" t="s">
        <v>306</v>
      </c>
      <c r="C380" s="17"/>
      <c r="D380" s="17"/>
      <c r="E380" s="15"/>
      <c r="F380" s="16"/>
      <c r="G380" s="13"/>
      <c r="H380" s="17"/>
      <c r="I380" s="13"/>
      <c r="J380" s="20"/>
      <c r="K380" s="22"/>
      <c r="L380" s="22"/>
      <c r="M380" s="22"/>
      <c r="N380" s="22"/>
      <c r="O380" s="22"/>
      <c r="P380" s="22">
        <v>24</v>
      </c>
      <c r="Q380" s="23"/>
      <c r="R380" s="16"/>
      <c r="S380" s="17"/>
      <c r="T380" s="17"/>
      <c r="U380" s="84" t="s">
        <v>246</v>
      </c>
      <c r="V380" s="132" t="s">
        <v>371</v>
      </c>
    </row>
    <row r="381" spans="1:22" ht="12.75" customHeight="1">
      <c r="A381" s="195"/>
      <c r="B381" s="13" t="s">
        <v>307</v>
      </c>
      <c r="C381" s="17"/>
      <c r="D381" s="17"/>
      <c r="E381" s="15"/>
      <c r="F381" s="16"/>
      <c r="G381" s="13"/>
      <c r="H381" s="17"/>
      <c r="I381" s="13"/>
      <c r="J381" s="47"/>
      <c r="K381" s="48"/>
      <c r="L381" s="48"/>
      <c r="M381" s="48"/>
      <c r="N381" s="48"/>
      <c r="O381" s="48"/>
      <c r="P381" s="48">
        <v>3</v>
      </c>
      <c r="Q381" s="49"/>
      <c r="R381" s="16"/>
      <c r="S381" s="17"/>
      <c r="T381" s="17"/>
      <c r="U381" s="84"/>
      <c r="V381" s="132"/>
    </row>
    <row r="382" spans="1:22" ht="12.75" customHeight="1" thickBot="1">
      <c r="A382" s="238"/>
      <c r="B382" s="24"/>
      <c r="C382" s="25"/>
      <c r="D382" s="25"/>
      <c r="E382" s="26"/>
      <c r="F382" s="27"/>
      <c r="G382" s="24"/>
      <c r="H382" s="25"/>
      <c r="I382" s="24"/>
      <c r="J382" s="28"/>
      <c r="K382" s="29"/>
      <c r="L382" s="29"/>
      <c r="M382" s="29"/>
      <c r="N382" s="29"/>
      <c r="O382" s="29"/>
      <c r="P382" s="29">
        <v>89</v>
      </c>
      <c r="Q382" s="30"/>
      <c r="R382" s="27"/>
      <c r="S382" s="25"/>
      <c r="T382" s="25"/>
      <c r="U382" s="171"/>
      <c r="V382" s="132"/>
    </row>
    <row r="383" spans="1:22" ht="12.75" customHeight="1">
      <c r="A383" s="233"/>
      <c r="B383" s="32" t="s">
        <v>308</v>
      </c>
      <c r="C383" s="14"/>
      <c r="D383" s="14"/>
      <c r="E383" s="32"/>
      <c r="F383" s="14"/>
      <c r="G383" s="32"/>
      <c r="H383" s="14"/>
      <c r="I383" s="12"/>
      <c r="J383" s="33"/>
      <c r="K383" s="34"/>
      <c r="L383" s="34"/>
      <c r="M383" s="34"/>
      <c r="N383" s="34"/>
      <c r="O383" s="34"/>
      <c r="P383" s="34">
        <v>18</v>
      </c>
      <c r="Q383" s="35"/>
      <c r="R383" s="36"/>
      <c r="S383" s="14"/>
      <c r="T383" s="14"/>
      <c r="U383" s="172"/>
      <c r="V383" s="132"/>
    </row>
    <row r="384" spans="1:22" ht="12.75" customHeight="1">
      <c r="A384" s="197" t="s">
        <v>162</v>
      </c>
      <c r="B384" s="16" t="s">
        <v>363</v>
      </c>
      <c r="C384" s="17">
        <f>D384/36</f>
        <v>5</v>
      </c>
      <c r="D384" s="17">
        <f>SUM(E384:I384)</f>
        <v>180</v>
      </c>
      <c r="E384" s="16">
        <f>SUM(J383:Q383)</f>
        <v>18</v>
      </c>
      <c r="F384" s="17">
        <f>SUM(J384:Q384)</f>
        <v>22</v>
      </c>
      <c r="G384" s="17">
        <f>SUM(J385:Q385)</f>
        <v>42</v>
      </c>
      <c r="H384" s="16">
        <f>SUM(J386:Q386)</f>
        <v>3</v>
      </c>
      <c r="I384" s="13">
        <f>SUM(J387:Q387)</f>
        <v>95</v>
      </c>
      <c r="J384" s="20"/>
      <c r="K384" s="22"/>
      <c r="L384" s="22"/>
      <c r="M384" s="22"/>
      <c r="N384" s="22"/>
      <c r="O384" s="22"/>
      <c r="P384" s="22">
        <v>22</v>
      </c>
      <c r="Q384" s="38"/>
      <c r="R384" s="15"/>
      <c r="S384" s="17"/>
      <c r="T384" s="17">
        <v>7</v>
      </c>
      <c r="U384" s="50" t="s">
        <v>245</v>
      </c>
      <c r="V384" s="132"/>
    </row>
    <row r="385" spans="1:22" ht="12.75" customHeight="1">
      <c r="A385" s="197"/>
      <c r="B385" s="16" t="s">
        <v>310</v>
      </c>
      <c r="C385" s="17"/>
      <c r="D385" s="17"/>
      <c r="E385" s="16"/>
      <c r="F385" s="17"/>
      <c r="G385" s="16"/>
      <c r="H385" s="17"/>
      <c r="I385" s="13"/>
      <c r="J385" s="20"/>
      <c r="K385" s="22"/>
      <c r="L385" s="22"/>
      <c r="M385" s="22"/>
      <c r="N385" s="22"/>
      <c r="O385" s="22"/>
      <c r="P385" s="22">
        <v>42</v>
      </c>
      <c r="Q385" s="38"/>
      <c r="R385" s="15"/>
      <c r="S385" s="17"/>
      <c r="T385" s="17"/>
      <c r="U385" s="50" t="s">
        <v>246</v>
      </c>
      <c r="V385" s="132" t="s">
        <v>371</v>
      </c>
    </row>
    <row r="386" spans="1:22" ht="12.75" customHeight="1">
      <c r="A386" s="197"/>
      <c r="B386" s="16" t="s">
        <v>309</v>
      </c>
      <c r="C386" s="17"/>
      <c r="D386" s="17"/>
      <c r="E386" s="16"/>
      <c r="F386" s="17"/>
      <c r="G386" s="16"/>
      <c r="H386" s="17"/>
      <c r="I386" s="13"/>
      <c r="J386" s="47"/>
      <c r="K386" s="48"/>
      <c r="L386" s="48"/>
      <c r="M386" s="48"/>
      <c r="N386" s="48"/>
      <c r="O386" s="48"/>
      <c r="P386" s="48">
        <v>3</v>
      </c>
      <c r="Q386" s="38"/>
      <c r="R386" s="15"/>
      <c r="S386" s="17"/>
      <c r="T386" s="17"/>
      <c r="U386" s="50"/>
      <c r="V386" s="132"/>
    </row>
    <row r="387" spans="1:22" ht="12.75" customHeight="1" thickBot="1">
      <c r="A387" s="234"/>
      <c r="B387" s="27" t="s">
        <v>226</v>
      </c>
      <c r="C387" s="25"/>
      <c r="D387" s="25"/>
      <c r="E387" s="27"/>
      <c r="F387" s="25"/>
      <c r="G387" s="27"/>
      <c r="H387" s="25"/>
      <c r="I387" s="24"/>
      <c r="J387" s="28"/>
      <c r="K387" s="29"/>
      <c r="L387" s="29"/>
      <c r="M387" s="29"/>
      <c r="N387" s="29"/>
      <c r="O387" s="29"/>
      <c r="P387" s="29">
        <v>95</v>
      </c>
      <c r="Q387" s="26"/>
      <c r="R387" s="26"/>
      <c r="S387" s="25"/>
      <c r="T387" s="25"/>
      <c r="U387" s="173"/>
      <c r="V387" s="132"/>
    </row>
    <row r="388" spans="1:22" ht="12.75" customHeight="1">
      <c r="A388" s="233"/>
      <c r="B388" s="32"/>
      <c r="C388" s="14"/>
      <c r="D388" s="14"/>
      <c r="E388" s="32"/>
      <c r="F388" s="14"/>
      <c r="G388" s="32"/>
      <c r="H388" s="14"/>
      <c r="I388" s="12"/>
      <c r="J388" s="33"/>
      <c r="K388" s="34"/>
      <c r="L388" s="34"/>
      <c r="M388" s="34"/>
      <c r="N388" s="34"/>
      <c r="O388" s="34"/>
      <c r="P388" s="34">
        <v>20</v>
      </c>
      <c r="Q388" s="39">
        <v>20</v>
      </c>
      <c r="R388" s="14"/>
      <c r="S388" s="14"/>
      <c r="T388" s="14"/>
      <c r="U388" s="172"/>
      <c r="V388" s="132"/>
    </row>
    <row r="389" spans="1:22" ht="12.75" customHeight="1">
      <c r="A389" s="197" t="s">
        <v>163</v>
      </c>
      <c r="B389" s="16" t="s">
        <v>311</v>
      </c>
      <c r="C389" s="17">
        <f>D389/36</f>
        <v>7</v>
      </c>
      <c r="D389" s="17">
        <f>SUM(E389:I389)</f>
        <v>252</v>
      </c>
      <c r="E389" s="16">
        <f>SUM(J388:Q388)</f>
        <v>40</v>
      </c>
      <c r="F389" s="17">
        <f>SUM(J389:Q389)</f>
        <v>56</v>
      </c>
      <c r="G389" s="17">
        <f>SUM(J390:Q390)</f>
        <v>52</v>
      </c>
      <c r="H389" s="16">
        <f>SUM(J391:Q391)</f>
        <v>3</v>
      </c>
      <c r="I389" s="13">
        <f>SUM(J392:Q392)</f>
        <v>101</v>
      </c>
      <c r="J389" s="20"/>
      <c r="K389" s="22"/>
      <c r="L389" s="22"/>
      <c r="M389" s="22"/>
      <c r="N389" s="22"/>
      <c r="O389" s="22"/>
      <c r="P389" s="22">
        <v>26</v>
      </c>
      <c r="Q389" s="38">
        <v>30</v>
      </c>
      <c r="R389" s="17"/>
      <c r="S389" s="17">
        <v>7</v>
      </c>
      <c r="T389" s="17">
        <v>8</v>
      </c>
      <c r="U389" s="50" t="s">
        <v>245</v>
      </c>
      <c r="V389" s="132"/>
    </row>
    <row r="390" spans="1:22" ht="12.75" customHeight="1">
      <c r="A390" s="197"/>
      <c r="B390" s="16" t="s">
        <v>312</v>
      </c>
      <c r="C390" s="17"/>
      <c r="D390" s="17"/>
      <c r="E390" s="16"/>
      <c r="F390" s="17"/>
      <c r="G390" s="16"/>
      <c r="H390" s="17"/>
      <c r="I390" s="13"/>
      <c r="J390" s="20"/>
      <c r="K390" s="22"/>
      <c r="L390" s="22"/>
      <c r="M390" s="22"/>
      <c r="N390" s="22"/>
      <c r="O390" s="22"/>
      <c r="P390" s="22">
        <v>18</v>
      </c>
      <c r="Q390" s="38">
        <v>34</v>
      </c>
      <c r="R390" s="17"/>
      <c r="S390" s="17"/>
      <c r="T390" s="17"/>
      <c r="U390" s="50" t="s">
        <v>246</v>
      </c>
      <c r="V390" s="132" t="s">
        <v>371</v>
      </c>
    </row>
    <row r="391" spans="1:22" ht="12.75" customHeight="1">
      <c r="A391" s="197"/>
      <c r="B391" s="16"/>
      <c r="C391" s="17"/>
      <c r="D391" s="17"/>
      <c r="E391" s="16"/>
      <c r="F391" s="17"/>
      <c r="G391" s="16"/>
      <c r="H391" s="17"/>
      <c r="I391" s="13"/>
      <c r="J391" s="47"/>
      <c r="K391" s="48"/>
      <c r="L391" s="48"/>
      <c r="M391" s="48"/>
      <c r="N391" s="48"/>
      <c r="O391" s="48"/>
      <c r="P391" s="48"/>
      <c r="Q391" s="38">
        <v>3</v>
      </c>
      <c r="R391" s="17"/>
      <c r="S391" s="17"/>
      <c r="T391" s="17"/>
      <c r="U391" s="50"/>
      <c r="V391" s="132"/>
    </row>
    <row r="392" spans="1:22" ht="12.75" customHeight="1" thickBot="1">
      <c r="A392" s="234"/>
      <c r="B392" s="27"/>
      <c r="C392" s="25"/>
      <c r="D392" s="25"/>
      <c r="E392" s="27"/>
      <c r="F392" s="25"/>
      <c r="G392" s="27"/>
      <c r="H392" s="25"/>
      <c r="I392" s="24"/>
      <c r="J392" s="28"/>
      <c r="K392" s="29"/>
      <c r="L392" s="29"/>
      <c r="M392" s="29"/>
      <c r="N392" s="29"/>
      <c r="O392" s="29"/>
      <c r="P392" s="29">
        <v>44</v>
      </c>
      <c r="Q392" s="26">
        <v>57</v>
      </c>
      <c r="R392" s="25"/>
      <c r="S392" s="25"/>
      <c r="T392" s="25"/>
      <c r="U392" s="173"/>
      <c r="V392" s="132"/>
    </row>
    <row r="393" spans="1:22" ht="12.75" customHeight="1">
      <c r="A393" s="197"/>
      <c r="B393" s="16"/>
      <c r="C393" s="17"/>
      <c r="D393" s="17"/>
      <c r="E393" s="16"/>
      <c r="F393" s="17"/>
      <c r="G393" s="16"/>
      <c r="H393" s="17"/>
      <c r="I393" s="13"/>
      <c r="J393" s="33"/>
      <c r="K393" s="34"/>
      <c r="L393" s="34"/>
      <c r="M393" s="34"/>
      <c r="N393" s="34"/>
      <c r="O393" s="34"/>
      <c r="P393" s="34">
        <v>28</v>
      </c>
      <c r="Q393" s="35">
        <v>26</v>
      </c>
      <c r="R393" s="17"/>
      <c r="S393" s="17"/>
      <c r="T393" s="17"/>
      <c r="U393" s="50"/>
      <c r="V393" s="132"/>
    </row>
    <row r="394" spans="1:22" ht="12.75" customHeight="1">
      <c r="A394" s="197" t="s">
        <v>164</v>
      </c>
      <c r="B394" s="16" t="s">
        <v>313</v>
      </c>
      <c r="C394" s="17">
        <f>D394/36</f>
        <v>6</v>
      </c>
      <c r="D394" s="17">
        <f>SUM(E394:I394)</f>
        <v>216</v>
      </c>
      <c r="E394" s="16">
        <f>SUM(J393:Q393)</f>
        <v>54</v>
      </c>
      <c r="F394" s="17">
        <f>SUM(J394:Q394)</f>
        <v>48</v>
      </c>
      <c r="G394" s="17">
        <f>SUM(J395:Q395)</f>
        <v>36</v>
      </c>
      <c r="H394" s="16">
        <f>SUM(J396:Q396)</f>
        <v>3</v>
      </c>
      <c r="I394" s="13">
        <f>SUM(J397:Q397)</f>
        <v>75</v>
      </c>
      <c r="J394" s="20"/>
      <c r="K394" s="22"/>
      <c r="L394" s="22"/>
      <c r="M394" s="22"/>
      <c r="N394" s="22"/>
      <c r="O394" s="22"/>
      <c r="P394" s="22">
        <v>24</v>
      </c>
      <c r="Q394" s="23">
        <v>24</v>
      </c>
      <c r="R394" s="17"/>
      <c r="S394" s="17">
        <v>7</v>
      </c>
      <c r="T394" s="17">
        <v>8</v>
      </c>
      <c r="U394" s="50" t="s">
        <v>245</v>
      </c>
      <c r="V394" s="132" t="s">
        <v>371</v>
      </c>
    </row>
    <row r="395" spans="1:22" ht="12.75" customHeight="1">
      <c r="A395" s="197"/>
      <c r="B395" s="16" t="s">
        <v>99</v>
      </c>
      <c r="C395" s="17"/>
      <c r="D395" s="17"/>
      <c r="E395" s="16"/>
      <c r="F395" s="17"/>
      <c r="G395" s="16"/>
      <c r="H395" s="17"/>
      <c r="I395" s="13"/>
      <c r="J395" s="20"/>
      <c r="K395" s="22"/>
      <c r="L395" s="22"/>
      <c r="M395" s="22"/>
      <c r="N395" s="22"/>
      <c r="O395" s="22"/>
      <c r="P395" s="22">
        <v>20</v>
      </c>
      <c r="Q395" s="23">
        <v>16</v>
      </c>
      <c r="R395" s="17">
        <v>8</v>
      </c>
      <c r="S395" s="17"/>
      <c r="T395" s="17"/>
      <c r="U395" s="50" t="s">
        <v>246</v>
      </c>
      <c r="V395" s="132"/>
    </row>
    <row r="396" spans="1:22" ht="12.75" customHeight="1">
      <c r="A396" s="197"/>
      <c r="B396" s="16"/>
      <c r="C396" s="17"/>
      <c r="D396" s="17"/>
      <c r="E396" s="16"/>
      <c r="F396" s="17"/>
      <c r="G396" s="16"/>
      <c r="H396" s="17"/>
      <c r="I396" s="13"/>
      <c r="J396" s="20"/>
      <c r="K396" s="22"/>
      <c r="L396" s="22"/>
      <c r="M396" s="22"/>
      <c r="N396" s="22"/>
      <c r="O396" s="22"/>
      <c r="P396" s="22"/>
      <c r="Q396" s="23">
        <v>3</v>
      </c>
      <c r="R396" s="17"/>
      <c r="S396" s="17"/>
      <c r="T396" s="17"/>
      <c r="U396" s="50"/>
      <c r="V396" s="132"/>
    </row>
    <row r="397" spans="1:22" ht="12.75" customHeight="1" thickBot="1">
      <c r="A397" s="197"/>
      <c r="B397" s="16"/>
      <c r="C397" s="17"/>
      <c r="D397" s="17"/>
      <c r="E397" s="16"/>
      <c r="F397" s="17"/>
      <c r="G397" s="16"/>
      <c r="H397" s="17"/>
      <c r="I397" s="13"/>
      <c r="J397" s="40"/>
      <c r="K397" s="41"/>
      <c r="L397" s="41"/>
      <c r="M397" s="41"/>
      <c r="N397" s="41"/>
      <c r="O397" s="41"/>
      <c r="P397" s="41">
        <v>36</v>
      </c>
      <c r="Q397" s="15">
        <v>39</v>
      </c>
      <c r="R397" s="17"/>
      <c r="S397" s="17"/>
      <c r="T397" s="17"/>
      <c r="U397" s="50"/>
      <c r="V397" s="132"/>
    </row>
    <row r="398" spans="1:22" ht="12.75" customHeight="1">
      <c r="A398" s="233"/>
      <c r="B398" s="32"/>
      <c r="C398" s="14"/>
      <c r="D398" s="14"/>
      <c r="E398" s="32"/>
      <c r="F398" s="14"/>
      <c r="G398" s="32"/>
      <c r="H398" s="14"/>
      <c r="I398" s="12"/>
      <c r="J398" s="33"/>
      <c r="K398" s="34"/>
      <c r="L398" s="34"/>
      <c r="M398" s="34"/>
      <c r="N398" s="34"/>
      <c r="O398" s="34"/>
      <c r="P398" s="34">
        <v>16</v>
      </c>
      <c r="Q398" s="39">
        <v>22</v>
      </c>
      <c r="R398" s="14"/>
      <c r="S398" s="14"/>
      <c r="T398" s="14"/>
      <c r="U398" s="172"/>
      <c r="V398" s="132"/>
    </row>
    <row r="399" spans="1:22" ht="12.75" customHeight="1">
      <c r="A399" s="197" t="s">
        <v>166</v>
      </c>
      <c r="B399" s="16" t="s">
        <v>133</v>
      </c>
      <c r="C399" s="17">
        <f>D399/36</f>
        <v>8</v>
      </c>
      <c r="D399" s="17">
        <f>SUM(E399:I399)</f>
        <v>288</v>
      </c>
      <c r="E399" s="16">
        <f>SUM(J398:Q398)</f>
        <v>38</v>
      </c>
      <c r="F399" s="17">
        <f>SUM(J399:Q399)</f>
        <v>60</v>
      </c>
      <c r="G399" s="17">
        <f>SUM(J400:Q400)</f>
        <v>48</v>
      </c>
      <c r="H399" s="16">
        <f>SUM(J401:Q401)</f>
        <v>3</v>
      </c>
      <c r="I399" s="13">
        <f>SUM(J402:Q402)</f>
        <v>139</v>
      </c>
      <c r="J399" s="20"/>
      <c r="K399" s="22"/>
      <c r="L399" s="22"/>
      <c r="M399" s="22"/>
      <c r="N399" s="22"/>
      <c r="O399" s="22"/>
      <c r="P399" s="22">
        <v>20</v>
      </c>
      <c r="Q399" s="38">
        <v>40</v>
      </c>
      <c r="R399" s="17"/>
      <c r="S399" s="17">
        <v>7</v>
      </c>
      <c r="T399" s="17">
        <v>8</v>
      </c>
      <c r="U399" s="50" t="s">
        <v>314</v>
      </c>
      <c r="V399" s="132"/>
    </row>
    <row r="400" spans="1:22" ht="12.75" customHeight="1">
      <c r="A400" s="197"/>
      <c r="B400" s="16" t="s">
        <v>301</v>
      </c>
      <c r="C400" s="17"/>
      <c r="D400" s="17"/>
      <c r="E400" s="16"/>
      <c r="F400" s="17"/>
      <c r="G400" s="16"/>
      <c r="H400" s="17"/>
      <c r="I400" s="13"/>
      <c r="J400" s="20"/>
      <c r="K400" s="22"/>
      <c r="L400" s="22"/>
      <c r="M400" s="22"/>
      <c r="N400" s="22"/>
      <c r="O400" s="22"/>
      <c r="P400" s="22">
        <v>18</v>
      </c>
      <c r="Q400" s="38">
        <v>30</v>
      </c>
      <c r="R400" s="17">
        <v>7</v>
      </c>
      <c r="S400" s="17"/>
      <c r="T400" s="17"/>
      <c r="U400" s="50" t="s">
        <v>246</v>
      </c>
      <c r="V400" s="132" t="s">
        <v>371</v>
      </c>
    </row>
    <row r="401" spans="1:22" ht="12.75" customHeight="1">
      <c r="A401" s="197"/>
      <c r="B401" s="16" t="s">
        <v>288</v>
      </c>
      <c r="C401" s="17"/>
      <c r="D401" s="17"/>
      <c r="E401" s="16"/>
      <c r="F401" s="17"/>
      <c r="G401" s="16"/>
      <c r="H401" s="17"/>
      <c r="I401" s="13"/>
      <c r="J401" s="47"/>
      <c r="K401" s="48"/>
      <c r="L401" s="48"/>
      <c r="M401" s="48"/>
      <c r="N401" s="48"/>
      <c r="O401" s="48"/>
      <c r="P401" s="48"/>
      <c r="Q401" s="38">
        <v>3</v>
      </c>
      <c r="R401" s="17"/>
      <c r="S401" s="17"/>
      <c r="T401" s="17"/>
      <c r="U401" s="50"/>
      <c r="V401" s="132"/>
    </row>
    <row r="402" spans="1:22" ht="12.75" customHeight="1" thickBot="1">
      <c r="A402" s="234"/>
      <c r="B402" s="27"/>
      <c r="C402" s="25"/>
      <c r="D402" s="25"/>
      <c r="E402" s="27"/>
      <c r="F402" s="25"/>
      <c r="G402" s="27"/>
      <c r="H402" s="25"/>
      <c r="I402" s="24"/>
      <c r="J402" s="28"/>
      <c r="K402" s="29"/>
      <c r="L402" s="29"/>
      <c r="M402" s="29"/>
      <c r="N402" s="29"/>
      <c r="O402" s="29"/>
      <c r="P402" s="29">
        <v>54</v>
      </c>
      <c r="Q402" s="26">
        <v>85</v>
      </c>
      <c r="R402" s="25"/>
      <c r="S402" s="25"/>
      <c r="T402" s="25"/>
      <c r="U402" s="173"/>
      <c r="V402" s="132"/>
    </row>
    <row r="403" spans="1:22" ht="12.75" customHeight="1">
      <c r="A403" s="233"/>
      <c r="B403" s="32" t="s">
        <v>364</v>
      </c>
      <c r="C403" s="14"/>
      <c r="D403" s="32"/>
      <c r="E403" s="14"/>
      <c r="F403" s="32"/>
      <c r="G403" s="14"/>
      <c r="H403" s="32"/>
      <c r="I403" s="12"/>
      <c r="J403" s="33"/>
      <c r="K403" s="34"/>
      <c r="L403" s="34"/>
      <c r="M403" s="34"/>
      <c r="N403" s="34"/>
      <c r="O403" s="34"/>
      <c r="P403" s="34">
        <v>36</v>
      </c>
      <c r="Q403" s="39"/>
      <c r="R403" s="14"/>
      <c r="S403" s="14"/>
      <c r="T403" s="14"/>
      <c r="U403" s="46"/>
      <c r="V403" s="132"/>
    </row>
    <row r="404" spans="1:22" ht="12.75" customHeight="1">
      <c r="A404" s="197" t="s">
        <v>167</v>
      </c>
      <c r="B404" s="16" t="s">
        <v>73</v>
      </c>
      <c r="C404" s="17">
        <f>D404/36</f>
        <v>5</v>
      </c>
      <c r="D404" s="17">
        <f>SUM(E404:I404)</f>
        <v>180</v>
      </c>
      <c r="E404" s="16">
        <f>SUM(J403:Q403)</f>
        <v>36</v>
      </c>
      <c r="F404" s="17">
        <f>SUM(J404:Q404)</f>
        <v>28</v>
      </c>
      <c r="G404" s="17">
        <f>SUM(J405:Q405)</f>
        <v>26</v>
      </c>
      <c r="H404" s="16">
        <f>SUM(J406:Q406)</f>
        <v>3</v>
      </c>
      <c r="I404" s="13">
        <f>SUM(J407:Q407)</f>
        <v>87</v>
      </c>
      <c r="J404" s="20"/>
      <c r="K404" s="22"/>
      <c r="L404" s="22"/>
      <c r="M404" s="22"/>
      <c r="N404" s="22"/>
      <c r="O404" s="22"/>
      <c r="P404" s="22">
        <v>28</v>
      </c>
      <c r="Q404" s="38"/>
      <c r="R404" s="17"/>
      <c r="S404" s="17"/>
      <c r="T404" s="17">
        <v>7</v>
      </c>
      <c r="U404" s="84" t="s">
        <v>245</v>
      </c>
      <c r="V404" s="132" t="s">
        <v>371</v>
      </c>
    </row>
    <row r="405" spans="1:22" ht="12.75" customHeight="1">
      <c r="A405" s="197"/>
      <c r="B405" s="16" t="s">
        <v>330</v>
      </c>
      <c r="C405" s="17"/>
      <c r="D405" s="16"/>
      <c r="E405" s="17"/>
      <c r="F405" s="16"/>
      <c r="G405" s="17"/>
      <c r="H405" s="16"/>
      <c r="I405" s="13"/>
      <c r="J405" s="20"/>
      <c r="K405" s="22"/>
      <c r="L405" s="22"/>
      <c r="M405" s="22"/>
      <c r="N405" s="22"/>
      <c r="O405" s="22"/>
      <c r="P405" s="22">
        <v>26</v>
      </c>
      <c r="Q405" s="38"/>
      <c r="R405" s="17"/>
      <c r="S405" s="17"/>
      <c r="T405" s="17"/>
      <c r="U405" s="84" t="s">
        <v>246</v>
      </c>
      <c r="V405" s="132"/>
    </row>
    <row r="406" spans="1:22" ht="12.75" customHeight="1">
      <c r="A406" s="197"/>
      <c r="B406" s="16" t="s">
        <v>283</v>
      </c>
      <c r="C406" s="17"/>
      <c r="D406" s="16"/>
      <c r="E406" s="17"/>
      <c r="F406" s="16"/>
      <c r="G406" s="17"/>
      <c r="H406" s="16"/>
      <c r="I406" s="13"/>
      <c r="J406" s="20"/>
      <c r="K406" s="22"/>
      <c r="L406" s="22"/>
      <c r="M406" s="22"/>
      <c r="N406" s="22"/>
      <c r="O406" s="22"/>
      <c r="P406" s="22">
        <v>3</v>
      </c>
      <c r="Q406" s="38"/>
      <c r="R406" s="17"/>
      <c r="S406" s="17"/>
      <c r="T406" s="17"/>
      <c r="U406" s="84"/>
      <c r="V406" s="132"/>
    </row>
    <row r="407" spans="1:22" ht="12.75" customHeight="1" thickBot="1">
      <c r="A407" s="234"/>
      <c r="B407" s="27"/>
      <c r="C407" s="25"/>
      <c r="D407" s="27"/>
      <c r="E407" s="25"/>
      <c r="F407" s="27"/>
      <c r="G407" s="25"/>
      <c r="H407" s="27"/>
      <c r="I407" s="24"/>
      <c r="J407" s="47"/>
      <c r="K407" s="48"/>
      <c r="L407" s="48"/>
      <c r="M407" s="48"/>
      <c r="N407" s="48"/>
      <c r="O407" s="48"/>
      <c r="P407" s="48">
        <v>87</v>
      </c>
      <c r="Q407" s="179"/>
      <c r="R407" s="25"/>
      <c r="S407" s="25"/>
      <c r="T407" s="25"/>
      <c r="U407" s="171"/>
      <c r="V407" s="132"/>
    </row>
    <row r="408" spans="1:22" ht="15">
      <c r="A408" s="85"/>
      <c r="B408" s="31"/>
      <c r="C408" s="32"/>
      <c r="D408" s="32"/>
      <c r="E408" s="32"/>
      <c r="F408" s="32"/>
      <c r="G408" s="32"/>
      <c r="H408" s="32"/>
      <c r="I408" s="32"/>
      <c r="J408" s="33">
        <f aca="true" t="shared" si="15" ref="J408:Q408">J378+J383+J388+J393+J398+J403</f>
        <v>0</v>
      </c>
      <c r="K408" s="34">
        <f t="shared" si="15"/>
        <v>0</v>
      </c>
      <c r="L408" s="34">
        <f t="shared" si="15"/>
        <v>0</v>
      </c>
      <c r="M408" s="34">
        <f t="shared" si="15"/>
        <v>0</v>
      </c>
      <c r="N408" s="34">
        <f t="shared" si="15"/>
        <v>0</v>
      </c>
      <c r="O408" s="34">
        <f t="shared" si="15"/>
        <v>0</v>
      </c>
      <c r="P408" s="34">
        <f t="shared" si="15"/>
        <v>154</v>
      </c>
      <c r="Q408" s="39">
        <f t="shared" si="15"/>
        <v>68</v>
      </c>
      <c r="R408" s="16"/>
      <c r="S408" s="16"/>
      <c r="T408" s="16"/>
      <c r="U408" s="175"/>
      <c r="V408" s="132"/>
    </row>
    <row r="409" spans="1:22" ht="15">
      <c r="A409" s="86"/>
      <c r="B409" s="37"/>
      <c r="C409" s="16"/>
      <c r="D409" s="16"/>
      <c r="E409" s="16"/>
      <c r="F409" s="16"/>
      <c r="G409" s="16"/>
      <c r="H409" s="16"/>
      <c r="I409" s="16"/>
      <c r="J409" s="20">
        <f aca="true" t="shared" si="16" ref="J409:Q409">J379+J384+J389+J394+J399+J404</f>
        <v>0</v>
      </c>
      <c r="K409" s="22">
        <f t="shared" si="16"/>
        <v>0</v>
      </c>
      <c r="L409" s="22">
        <f t="shared" si="16"/>
        <v>0</v>
      </c>
      <c r="M409" s="22">
        <f t="shared" si="16"/>
        <v>0</v>
      </c>
      <c r="N409" s="22">
        <f t="shared" si="16"/>
        <v>0</v>
      </c>
      <c r="O409" s="22">
        <f t="shared" si="16"/>
        <v>0</v>
      </c>
      <c r="P409" s="22">
        <f t="shared" si="16"/>
        <v>148</v>
      </c>
      <c r="Q409" s="38">
        <f t="shared" si="16"/>
        <v>94</v>
      </c>
      <c r="R409" s="16"/>
      <c r="S409" s="16"/>
      <c r="T409" s="16"/>
      <c r="U409" s="175"/>
      <c r="V409" s="132"/>
    </row>
    <row r="410" spans="1:22" ht="15">
      <c r="A410" s="86"/>
      <c r="B410" s="37"/>
      <c r="C410" s="16"/>
      <c r="D410" s="16"/>
      <c r="E410" s="16"/>
      <c r="F410" s="16"/>
      <c r="G410" s="16"/>
      <c r="H410" s="16"/>
      <c r="I410" s="16"/>
      <c r="J410" s="20">
        <f aca="true" t="shared" si="17" ref="J410:Q410">J380+J385+J390+J395+J400+J405</f>
        <v>0</v>
      </c>
      <c r="K410" s="22">
        <f t="shared" si="17"/>
        <v>0</v>
      </c>
      <c r="L410" s="22">
        <f t="shared" si="17"/>
        <v>0</v>
      </c>
      <c r="M410" s="22">
        <f t="shared" si="17"/>
        <v>0</v>
      </c>
      <c r="N410" s="22">
        <f t="shared" si="17"/>
        <v>0</v>
      </c>
      <c r="O410" s="22">
        <f t="shared" si="17"/>
        <v>0</v>
      </c>
      <c r="P410" s="22">
        <f t="shared" si="17"/>
        <v>148</v>
      </c>
      <c r="Q410" s="38">
        <f t="shared" si="17"/>
        <v>80</v>
      </c>
      <c r="R410" s="16"/>
      <c r="S410" s="16"/>
      <c r="T410" s="16"/>
      <c r="U410" s="175"/>
      <c r="V410" s="132"/>
    </row>
    <row r="411" spans="1:22" ht="15">
      <c r="A411" s="86"/>
      <c r="B411" s="37"/>
      <c r="C411" s="16"/>
      <c r="D411" s="16"/>
      <c r="E411" s="16"/>
      <c r="F411" s="16"/>
      <c r="G411" s="16"/>
      <c r="H411" s="16"/>
      <c r="I411" s="16"/>
      <c r="J411" s="20">
        <f aca="true" t="shared" si="18" ref="J411:Q411">J381+J386+J391+J396+J401+J406</f>
        <v>0</v>
      </c>
      <c r="K411" s="22">
        <f t="shared" si="18"/>
        <v>0</v>
      </c>
      <c r="L411" s="22">
        <f t="shared" si="18"/>
        <v>0</v>
      </c>
      <c r="M411" s="22">
        <f t="shared" si="18"/>
        <v>0</v>
      </c>
      <c r="N411" s="22">
        <f t="shared" si="18"/>
        <v>0</v>
      </c>
      <c r="O411" s="22">
        <f t="shared" si="18"/>
        <v>0</v>
      </c>
      <c r="P411" s="22">
        <f t="shared" si="18"/>
        <v>9</v>
      </c>
      <c r="Q411" s="38">
        <f t="shared" si="18"/>
        <v>9</v>
      </c>
      <c r="R411" s="16"/>
      <c r="S411" s="16"/>
      <c r="T411" s="16"/>
      <c r="U411" s="175"/>
      <c r="V411" s="132"/>
    </row>
    <row r="412" spans="1:22" ht="18" customHeight="1" thickBot="1">
      <c r="A412" s="86"/>
      <c r="B412" s="37"/>
      <c r="C412" s="16"/>
      <c r="D412" s="16"/>
      <c r="E412" s="16"/>
      <c r="F412" s="16"/>
      <c r="G412" s="16"/>
      <c r="H412" s="16"/>
      <c r="I412" s="16"/>
      <c r="J412" s="28">
        <f aca="true" t="shared" si="19" ref="J412:Q412">J382+J387+J392+J397+J402+J407</f>
        <v>0</v>
      </c>
      <c r="K412" s="29">
        <f t="shared" si="19"/>
        <v>0</v>
      </c>
      <c r="L412" s="29">
        <f t="shared" si="19"/>
        <v>0</v>
      </c>
      <c r="M412" s="29">
        <f t="shared" si="19"/>
        <v>0</v>
      </c>
      <c r="N412" s="29">
        <f t="shared" si="19"/>
        <v>0</v>
      </c>
      <c r="O412" s="29">
        <f t="shared" si="19"/>
        <v>0</v>
      </c>
      <c r="P412" s="29">
        <f t="shared" si="19"/>
        <v>405</v>
      </c>
      <c r="Q412" s="52">
        <f t="shared" si="19"/>
        <v>181</v>
      </c>
      <c r="R412" s="16"/>
      <c r="S412" s="16"/>
      <c r="T412" s="16"/>
      <c r="U412" s="175"/>
      <c r="V412" s="132"/>
    </row>
    <row r="413" spans="1:22" ht="19.5" customHeight="1" thickBot="1">
      <c r="A413" s="286" t="s">
        <v>41</v>
      </c>
      <c r="B413" s="287"/>
      <c r="C413" s="80">
        <f>D413/36</f>
        <v>36</v>
      </c>
      <c r="D413" s="98">
        <f>SUM(E413:I413)</f>
        <v>1296</v>
      </c>
      <c r="E413" s="80">
        <f>SUM(J408:Q408)</f>
        <v>222</v>
      </c>
      <c r="F413" s="98">
        <f>SUM(J409:Q409)</f>
        <v>242</v>
      </c>
      <c r="G413" s="80">
        <f>SUM(J410:Q410)</f>
        <v>228</v>
      </c>
      <c r="H413" s="98">
        <f>SUM(J411:Q411)</f>
        <v>18</v>
      </c>
      <c r="I413" s="80">
        <f>SUM(J412:Q412)</f>
        <v>586</v>
      </c>
      <c r="J413" s="25">
        <f>SUM(J408:J412)</f>
        <v>0</v>
      </c>
      <c r="K413" s="102">
        <f aca="true" t="shared" si="20" ref="K413:Q413">SUM(K408:K412)</f>
        <v>0</v>
      </c>
      <c r="L413" s="166">
        <f t="shared" si="20"/>
        <v>0</v>
      </c>
      <c r="M413" s="102">
        <f t="shared" si="20"/>
        <v>0</v>
      </c>
      <c r="N413" s="166">
        <f t="shared" si="20"/>
        <v>0</v>
      </c>
      <c r="O413" s="102">
        <f t="shared" si="20"/>
        <v>0</v>
      </c>
      <c r="P413" s="166">
        <f t="shared" si="20"/>
        <v>864</v>
      </c>
      <c r="Q413" s="102">
        <f t="shared" si="20"/>
        <v>432</v>
      </c>
      <c r="R413" s="13"/>
      <c r="S413" s="16"/>
      <c r="T413" s="16"/>
      <c r="U413" s="175"/>
      <c r="V413" s="132"/>
    </row>
    <row r="414" spans="1:22" ht="12.75" customHeight="1" thickBot="1">
      <c r="A414" s="69"/>
      <c r="B414" s="69"/>
      <c r="C414" s="70"/>
      <c r="D414" s="70"/>
      <c r="E414" s="70"/>
      <c r="F414" s="70"/>
      <c r="G414" s="70"/>
      <c r="H414" s="70"/>
      <c r="I414" s="70"/>
      <c r="J414" s="16"/>
      <c r="K414" s="70"/>
      <c r="L414" s="70"/>
      <c r="M414" s="70"/>
      <c r="N414" s="70"/>
      <c r="O414" s="70"/>
      <c r="P414" s="70"/>
      <c r="Q414" s="70"/>
      <c r="R414" s="16"/>
      <c r="S414" s="16"/>
      <c r="T414" s="16"/>
      <c r="U414" s="175"/>
      <c r="V414" s="132"/>
    </row>
    <row r="415" spans="1:22" ht="12" customHeight="1" thickBot="1">
      <c r="A415" s="107"/>
      <c r="B415" s="71"/>
      <c r="C415" s="282" t="s">
        <v>343</v>
      </c>
      <c r="D415" s="309" t="s">
        <v>112</v>
      </c>
      <c r="E415" s="310"/>
      <c r="F415" s="310"/>
      <c r="G415" s="310"/>
      <c r="H415" s="310"/>
      <c r="I415" s="311"/>
      <c r="J415" s="312" t="s">
        <v>1</v>
      </c>
      <c r="K415" s="313"/>
      <c r="L415" s="313"/>
      <c r="M415" s="313"/>
      <c r="N415" s="313"/>
      <c r="O415" s="313"/>
      <c r="P415" s="313"/>
      <c r="Q415" s="314"/>
      <c r="R415" s="312" t="s">
        <v>2</v>
      </c>
      <c r="S415" s="313"/>
      <c r="T415" s="314"/>
      <c r="U415" s="107"/>
      <c r="V415" s="132"/>
    </row>
    <row r="416" spans="1:22" ht="12" customHeight="1" thickBot="1">
      <c r="A416" s="72" t="s">
        <v>265</v>
      </c>
      <c r="B416" s="73"/>
      <c r="C416" s="283"/>
      <c r="D416" s="279" t="s">
        <v>341</v>
      </c>
      <c r="E416" s="302" t="s">
        <v>113</v>
      </c>
      <c r="F416" s="303"/>
      <c r="G416" s="303"/>
      <c r="H416" s="303"/>
      <c r="I416" s="71"/>
      <c r="J416" s="289" t="s">
        <v>5</v>
      </c>
      <c r="K416" s="290"/>
      <c r="L416" s="289" t="s">
        <v>6</v>
      </c>
      <c r="M416" s="290"/>
      <c r="N416" s="289" t="s">
        <v>7</v>
      </c>
      <c r="O416" s="290"/>
      <c r="P416" s="289" t="s">
        <v>8</v>
      </c>
      <c r="Q416" s="290"/>
      <c r="R416" s="306" t="s">
        <v>141</v>
      </c>
      <c r="S416" s="282" t="s">
        <v>338</v>
      </c>
      <c r="T416" s="306" t="s">
        <v>42</v>
      </c>
      <c r="U416" s="72" t="s">
        <v>9</v>
      </c>
      <c r="V416" s="132"/>
    </row>
    <row r="417" spans="1:22" ht="12" customHeight="1" thickBot="1">
      <c r="A417" s="72" t="s">
        <v>3</v>
      </c>
      <c r="B417" s="72" t="s">
        <v>0</v>
      </c>
      <c r="C417" s="283"/>
      <c r="D417" s="280"/>
      <c r="E417" s="282" t="s">
        <v>342</v>
      </c>
      <c r="F417" s="276" t="s">
        <v>344</v>
      </c>
      <c r="G417" s="282" t="s">
        <v>345</v>
      </c>
      <c r="H417" s="279" t="s">
        <v>340</v>
      </c>
      <c r="I417" s="281" t="s">
        <v>339</v>
      </c>
      <c r="J417" s="123" t="s">
        <v>11</v>
      </c>
      <c r="K417" s="124" t="s">
        <v>12</v>
      </c>
      <c r="L417" s="123" t="s">
        <v>13</v>
      </c>
      <c r="M417" s="124" t="s">
        <v>14</v>
      </c>
      <c r="N417" s="123" t="s">
        <v>15</v>
      </c>
      <c r="O417" s="124" t="s">
        <v>16</v>
      </c>
      <c r="P417" s="123" t="s">
        <v>17</v>
      </c>
      <c r="Q417" s="113" t="s">
        <v>18</v>
      </c>
      <c r="R417" s="281"/>
      <c r="S417" s="283"/>
      <c r="T417" s="281"/>
      <c r="U417" s="72" t="s">
        <v>19</v>
      </c>
      <c r="V417" s="132"/>
    </row>
    <row r="418" spans="1:22" ht="12" customHeight="1">
      <c r="A418" s="73"/>
      <c r="B418" s="72" t="s">
        <v>4</v>
      </c>
      <c r="C418" s="283"/>
      <c r="D418" s="280"/>
      <c r="E418" s="283"/>
      <c r="F418" s="277"/>
      <c r="G418" s="283"/>
      <c r="H418" s="280"/>
      <c r="I418" s="281"/>
      <c r="J418" s="120" t="s">
        <v>20</v>
      </c>
      <c r="K418" s="121" t="s">
        <v>20</v>
      </c>
      <c r="L418" s="6" t="s">
        <v>20</v>
      </c>
      <c r="M418" s="121" t="s">
        <v>20</v>
      </c>
      <c r="N418" s="6" t="s">
        <v>20</v>
      </c>
      <c r="O418" s="6" t="s">
        <v>20</v>
      </c>
      <c r="P418" s="121" t="s">
        <v>20</v>
      </c>
      <c r="Q418" s="6" t="s">
        <v>20</v>
      </c>
      <c r="R418" s="278"/>
      <c r="S418" s="283"/>
      <c r="T418" s="281"/>
      <c r="U418" s="72" t="s">
        <v>21</v>
      </c>
      <c r="V418" s="132"/>
    </row>
    <row r="419" spans="1:21" ht="12" customHeight="1">
      <c r="A419" s="73"/>
      <c r="B419" s="73"/>
      <c r="C419" s="283"/>
      <c r="D419" s="280"/>
      <c r="E419" s="283"/>
      <c r="F419" s="277"/>
      <c r="G419" s="283"/>
      <c r="H419" s="280"/>
      <c r="I419" s="281"/>
      <c r="J419" s="7" t="s">
        <v>22</v>
      </c>
      <c r="K419" s="8" t="s">
        <v>22</v>
      </c>
      <c r="L419" s="7" t="s">
        <v>22</v>
      </c>
      <c r="M419" s="8" t="s">
        <v>22</v>
      </c>
      <c r="N419" s="7" t="s">
        <v>22</v>
      </c>
      <c r="O419" s="7" t="s">
        <v>22</v>
      </c>
      <c r="P419" s="8" t="s">
        <v>22</v>
      </c>
      <c r="Q419" s="7" t="s">
        <v>22</v>
      </c>
      <c r="R419" s="278"/>
      <c r="S419" s="283"/>
      <c r="T419" s="281"/>
      <c r="U419" s="72"/>
    </row>
    <row r="420" spans="1:21" ht="12" customHeight="1">
      <c r="A420" s="73"/>
      <c r="B420" s="73"/>
      <c r="C420" s="283"/>
      <c r="D420" s="280"/>
      <c r="E420" s="283"/>
      <c r="F420" s="277"/>
      <c r="G420" s="283"/>
      <c r="H420" s="280"/>
      <c r="I420" s="281"/>
      <c r="J420" s="7" t="s">
        <v>23</v>
      </c>
      <c r="K420" s="8" t="s">
        <v>23</v>
      </c>
      <c r="L420" s="7" t="s">
        <v>23</v>
      </c>
      <c r="M420" s="8" t="s">
        <v>23</v>
      </c>
      <c r="N420" s="7" t="s">
        <v>23</v>
      </c>
      <c r="O420" s="7" t="s">
        <v>23</v>
      </c>
      <c r="P420" s="8" t="s">
        <v>23</v>
      </c>
      <c r="Q420" s="7" t="s">
        <v>23</v>
      </c>
      <c r="R420" s="278"/>
      <c r="S420" s="283"/>
      <c r="T420" s="281"/>
      <c r="U420" s="72"/>
    </row>
    <row r="421" spans="1:21" ht="12" customHeight="1">
      <c r="A421" s="73"/>
      <c r="B421" s="73"/>
      <c r="C421" s="283"/>
      <c r="D421" s="280"/>
      <c r="E421" s="283"/>
      <c r="F421" s="277"/>
      <c r="G421" s="283"/>
      <c r="H421" s="280"/>
      <c r="I421" s="281"/>
      <c r="J421" s="7" t="s">
        <v>61</v>
      </c>
      <c r="K421" s="7" t="s">
        <v>61</v>
      </c>
      <c r="L421" s="7" t="s">
        <v>61</v>
      </c>
      <c r="M421" s="7" t="s">
        <v>61</v>
      </c>
      <c r="N421" s="7" t="s">
        <v>61</v>
      </c>
      <c r="O421" s="7" t="s">
        <v>61</v>
      </c>
      <c r="P421" s="7" t="s">
        <v>61</v>
      </c>
      <c r="Q421" s="7" t="s">
        <v>61</v>
      </c>
      <c r="R421" s="278"/>
      <c r="S421" s="283"/>
      <c r="T421" s="281"/>
      <c r="U421" s="72"/>
    </row>
    <row r="422" spans="1:21" ht="12" customHeight="1" thickBot="1">
      <c r="A422" s="108"/>
      <c r="B422" s="73"/>
      <c r="C422" s="292"/>
      <c r="D422" s="307"/>
      <c r="E422" s="283"/>
      <c r="F422" s="278"/>
      <c r="G422" s="283"/>
      <c r="H422" s="280"/>
      <c r="I422" s="281"/>
      <c r="J422" s="122" t="s">
        <v>10</v>
      </c>
      <c r="K422" s="122" t="s">
        <v>10</v>
      </c>
      <c r="L422" s="122" t="s">
        <v>10</v>
      </c>
      <c r="M422" s="122" t="s">
        <v>10</v>
      </c>
      <c r="N422" s="122" t="s">
        <v>10</v>
      </c>
      <c r="O422" s="122" t="s">
        <v>10</v>
      </c>
      <c r="P422" s="122" t="s">
        <v>10</v>
      </c>
      <c r="Q422" s="122" t="s">
        <v>10</v>
      </c>
      <c r="R422" s="278"/>
      <c r="S422" s="283"/>
      <c r="T422" s="281"/>
      <c r="U422" s="102"/>
    </row>
    <row r="423" spans="1:21" ht="12" customHeight="1" thickBot="1">
      <c r="A423" s="110">
        <v>1</v>
      </c>
      <c r="B423" s="80">
        <v>2</v>
      </c>
      <c r="C423" s="80">
        <v>3</v>
      </c>
      <c r="D423" s="98">
        <v>4</v>
      </c>
      <c r="E423" s="80">
        <v>5</v>
      </c>
      <c r="F423" s="98">
        <v>6</v>
      </c>
      <c r="G423" s="80">
        <v>7</v>
      </c>
      <c r="H423" s="98">
        <v>8</v>
      </c>
      <c r="I423" s="80">
        <v>9</v>
      </c>
      <c r="J423" s="80">
        <v>10</v>
      </c>
      <c r="K423" s="98">
        <v>11</v>
      </c>
      <c r="L423" s="80">
        <v>12</v>
      </c>
      <c r="M423" s="98">
        <v>13</v>
      </c>
      <c r="N423" s="80">
        <v>14</v>
      </c>
      <c r="O423" s="98">
        <v>15</v>
      </c>
      <c r="P423" s="80">
        <v>16</v>
      </c>
      <c r="Q423" s="109">
        <v>17</v>
      </c>
      <c r="R423" s="91">
        <v>18</v>
      </c>
      <c r="S423" s="119">
        <v>19</v>
      </c>
      <c r="T423" s="119">
        <v>20</v>
      </c>
      <c r="U423" s="102">
        <v>21</v>
      </c>
    </row>
    <row r="424" spans="1:21" ht="18.75" customHeight="1" thickBot="1">
      <c r="A424" s="328" t="s">
        <v>172</v>
      </c>
      <c r="B424" s="328"/>
      <c r="C424" s="328"/>
      <c r="D424" s="328"/>
      <c r="E424" s="328"/>
      <c r="F424" s="328"/>
      <c r="G424" s="328"/>
      <c r="H424" s="328"/>
      <c r="I424" s="328"/>
      <c r="J424" s="328"/>
      <c r="K424" s="328"/>
      <c r="L424" s="328"/>
      <c r="M424" s="328"/>
      <c r="N424" s="328"/>
      <c r="O424" s="328"/>
      <c r="P424" s="328"/>
      <c r="Q424" s="328"/>
      <c r="R424" s="328"/>
      <c r="S424" s="328"/>
      <c r="T424" s="328"/>
      <c r="U424" s="328"/>
    </row>
    <row r="425" spans="1:21" ht="12.75" customHeight="1">
      <c r="A425" s="230"/>
      <c r="B425" s="32" t="s">
        <v>211</v>
      </c>
      <c r="C425" s="14"/>
      <c r="D425" s="14"/>
      <c r="E425" s="36"/>
      <c r="F425" s="32"/>
      <c r="G425" s="14"/>
      <c r="H425" s="12"/>
      <c r="I425" s="12"/>
      <c r="J425" s="44"/>
      <c r="K425" s="45"/>
      <c r="L425" s="45"/>
      <c r="M425" s="45"/>
      <c r="N425" s="45"/>
      <c r="O425" s="45"/>
      <c r="P425" s="45">
        <v>16</v>
      </c>
      <c r="Q425" s="45"/>
      <c r="R425" s="14"/>
      <c r="S425" s="14"/>
      <c r="T425" s="14"/>
      <c r="U425" s="46"/>
    </row>
    <row r="426" spans="1:22" ht="12.75" customHeight="1">
      <c r="A426" s="197" t="s">
        <v>170</v>
      </c>
      <c r="B426" s="16" t="s">
        <v>315</v>
      </c>
      <c r="C426" s="17">
        <f>D426/36</f>
        <v>4</v>
      </c>
      <c r="D426" s="17">
        <f>SUM(E426:I426)</f>
        <v>144</v>
      </c>
      <c r="E426" s="16">
        <f>SUM(J425:Q425)</f>
        <v>16</v>
      </c>
      <c r="F426" s="17">
        <f>SUM(J426:Q426)</f>
        <v>28</v>
      </c>
      <c r="G426" s="17">
        <f>SUM(J427:Q427)</f>
        <v>26</v>
      </c>
      <c r="H426" s="16">
        <f>SUM(J428:Q428)</f>
        <v>0</v>
      </c>
      <c r="I426" s="13">
        <f>SUM(J429:Q429)</f>
        <v>74</v>
      </c>
      <c r="J426" s="20"/>
      <c r="K426" s="21"/>
      <c r="L426" s="22"/>
      <c r="M426" s="22"/>
      <c r="N426" s="22"/>
      <c r="O426" s="22"/>
      <c r="P426" s="22">
        <v>28</v>
      </c>
      <c r="Q426" s="22"/>
      <c r="R426" s="17"/>
      <c r="S426" s="17" t="s">
        <v>222</v>
      </c>
      <c r="T426" s="17"/>
      <c r="U426" s="84" t="s">
        <v>245</v>
      </c>
      <c r="V426" s="131" t="s">
        <v>371</v>
      </c>
    </row>
    <row r="427" spans="1:21" ht="12.75" customHeight="1">
      <c r="A427" s="197"/>
      <c r="B427" s="16" t="s">
        <v>316</v>
      </c>
      <c r="C427" s="17"/>
      <c r="D427" s="17"/>
      <c r="E427" s="15"/>
      <c r="F427" s="16"/>
      <c r="G427" s="18"/>
      <c r="H427" s="19"/>
      <c r="I427" s="19"/>
      <c r="J427" s="20"/>
      <c r="K427" s="21"/>
      <c r="L427" s="22"/>
      <c r="M427" s="22"/>
      <c r="N427" s="22"/>
      <c r="O427" s="22"/>
      <c r="P427" s="22">
        <v>26</v>
      </c>
      <c r="Q427" s="22"/>
      <c r="R427" s="17"/>
      <c r="S427" s="17">
        <v>7</v>
      </c>
      <c r="T427" s="17"/>
      <c r="U427" s="177"/>
    </row>
    <row r="428" spans="1:21" ht="12.75" customHeight="1">
      <c r="A428" s="197"/>
      <c r="B428" s="16" t="s">
        <v>283</v>
      </c>
      <c r="C428" s="17"/>
      <c r="D428" s="17"/>
      <c r="E428" s="15"/>
      <c r="F428" s="16"/>
      <c r="G428" s="17"/>
      <c r="H428" s="13"/>
      <c r="I428" s="13"/>
      <c r="J428" s="20"/>
      <c r="K428" s="22"/>
      <c r="L428" s="22"/>
      <c r="M428" s="22"/>
      <c r="N428" s="22"/>
      <c r="O428" s="22"/>
      <c r="P428" s="22"/>
      <c r="Q428" s="22"/>
      <c r="R428" s="17"/>
      <c r="S428" s="17"/>
      <c r="T428" s="17"/>
      <c r="U428" s="84" t="s">
        <v>246</v>
      </c>
    </row>
    <row r="429" spans="1:21" ht="12.75" customHeight="1" thickBot="1">
      <c r="A429" s="234"/>
      <c r="B429" s="27"/>
      <c r="C429" s="25"/>
      <c r="D429" s="25"/>
      <c r="E429" s="26"/>
      <c r="F429" s="27"/>
      <c r="G429" s="25"/>
      <c r="H429" s="24"/>
      <c r="I429" s="24"/>
      <c r="J429" s="28"/>
      <c r="K429" s="29"/>
      <c r="L429" s="29"/>
      <c r="M429" s="29"/>
      <c r="N429" s="29"/>
      <c r="O429" s="29"/>
      <c r="P429" s="29">
        <v>74</v>
      </c>
      <c r="Q429" s="29"/>
      <c r="R429" s="25"/>
      <c r="S429" s="25"/>
      <c r="T429" s="25"/>
      <c r="U429" s="171"/>
    </row>
    <row r="430" spans="1:21" ht="12.75" customHeight="1">
      <c r="A430" s="233"/>
      <c r="B430" s="32"/>
      <c r="C430" s="14"/>
      <c r="D430" s="14"/>
      <c r="E430" s="32"/>
      <c r="F430" s="14"/>
      <c r="G430" s="14"/>
      <c r="H430" s="32"/>
      <c r="I430" s="12"/>
      <c r="J430" s="33"/>
      <c r="K430" s="34"/>
      <c r="L430" s="34"/>
      <c r="M430" s="34"/>
      <c r="N430" s="34"/>
      <c r="O430" s="34"/>
      <c r="P430" s="34"/>
      <c r="Q430" s="35">
        <v>24</v>
      </c>
      <c r="R430" s="14"/>
      <c r="S430" s="14"/>
      <c r="T430" s="14"/>
      <c r="U430" s="46"/>
    </row>
    <row r="431" spans="1:22" ht="12.75" customHeight="1">
      <c r="A431" s="197" t="s">
        <v>171</v>
      </c>
      <c r="B431" s="16" t="s">
        <v>317</v>
      </c>
      <c r="C431" s="17">
        <f>D431/36</f>
        <v>4</v>
      </c>
      <c r="D431" s="17">
        <f>SUM(E431:I431)</f>
        <v>144</v>
      </c>
      <c r="E431" s="16">
        <f>SUM(J430:Q430)</f>
        <v>24</v>
      </c>
      <c r="F431" s="17">
        <f>SUM(J431:Q431)</f>
        <v>18</v>
      </c>
      <c r="G431" s="17">
        <f>SUM(J432:Q432)</f>
        <v>12</v>
      </c>
      <c r="H431" s="16">
        <f>SUM(J433:Q433)</f>
        <v>0</v>
      </c>
      <c r="I431" s="13">
        <f>SUM(J434:Q434)</f>
        <v>90</v>
      </c>
      <c r="J431" s="20"/>
      <c r="K431" s="22"/>
      <c r="L431" s="22"/>
      <c r="M431" s="22"/>
      <c r="N431" s="22"/>
      <c r="O431" s="22"/>
      <c r="P431" s="22"/>
      <c r="Q431" s="38">
        <v>18</v>
      </c>
      <c r="R431" s="17"/>
      <c r="S431" s="17"/>
      <c r="T431" s="17" t="s">
        <v>222</v>
      </c>
      <c r="U431" s="84" t="s">
        <v>245</v>
      </c>
      <c r="V431" s="131" t="s">
        <v>371</v>
      </c>
    </row>
    <row r="432" spans="1:21" ht="12.75" customHeight="1">
      <c r="A432" s="197"/>
      <c r="B432" s="16" t="s">
        <v>214</v>
      </c>
      <c r="C432" s="17"/>
      <c r="D432" s="17"/>
      <c r="E432" s="16"/>
      <c r="F432" s="17"/>
      <c r="G432" s="17"/>
      <c r="H432" s="16"/>
      <c r="I432" s="13"/>
      <c r="J432" s="20"/>
      <c r="K432" s="22"/>
      <c r="L432" s="22"/>
      <c r="M432" s="22"/>
      <c r="N432" s="22"/>
      <c r="O432" s="22"/>
      <c r="P432" s="22"/>
      <c r="Q432" s="38">
        <v>12</v>
      </c>
      <c r="R432" s="17"/>
      <c r="S432" s="17"/>
      <c r="T432" s="17">
        <v>8</v>
      </c>
      <c r="U432" s="84" t="s">
        <v>222</v>
      </c>
    </row>
    <row r="433" spans="1:21" ht="12.75" customHeight="1">
      <c r="A433" s="197"/>
      <c r="B433" s="16" t="s">
        <v>318</v>
      </c>
      <c r="C433" s="17"/>
      <c r="D433" s="17"/>
      <c r="E433" s="16"/>
      <c r="F433" s="17"/>
      <c r="G433" s="17"/>
      <c r="H433" s="16"/>
      <c r="I433" s="13"/>
      <c r="J433" s="20"/>
      <c r="K433" s="22"/>
      <c r="L433" s="22"/>
      <c r="M433" s="22"/>
      <c r="N433" s="22"/>
      <c r="O433" s="22"/>
      <c r="P433" s="22"/>
      <c r="Q433" s="38"/>
      <c r="R433" s="17"/>
      <c r="S433" s="17"/>
      <c r="T433" s="17"/>
      <c r="U433" s="84" t="s">
        <v>246</v>
      </c>
    </row>
    <row r="434" spans="1:21" ht="12.75" customHeight="1" thickBot="1">
      <c r="A434" s="234"/>
      <c r="B434" s="27"/>
      <c r="C434" s="25"/>
      <c r="D434" s="25"/>
      <c r="E434" s="27"/>
      <c r="F434" s="25"/>
      <c r="G434" s="25"/>
      <c r="H434" s="27"/>
      <c r="I434" s="24"/>
      <c r="J434" s="28"/>
      <c r="K434" s="29"/>
      <c r="L434" s="29"/>
      <c r="M434" s="29"/>
      <c r="N434" s="29"/>
      <c r="O434" s="29"/>
      <c r="P434" s="41"/>
      <c r="Q434" s="26">
        <v>90</v>
      </c>
      <c r="R434" s="25"/>
      <c r="S434" s="25"/>
      <c r="T434" s="25"/>
      <c r="U434" s="171"/>
    </row>
    <row r="435" spans="1:21" ht="12.75" customHeight="1">
      <c r="A435" s="233"/>
      <c r="B435" s="32"/>
      <c r="C435" s="14"/>
      <c r="D435" s="14"/>
      <c r="E435" s="32"/>
      <c r="F435" s="14"/>
      <c r="G435" s="14"/>
      <c r="H435" s="32"/>
      <c r="I435" s="12"/>
      <c r="J435" s="33"/>
      <c r="K435" s="34"/>
      <c r="L435" s="34"/>
      <c r="M435" s="34"/>
      <c r="N435" s="34"/>
      <c r="O435" s="34"/>
      <c r="P435" s="34"/>
      <c r="Q435" s="39">
        <v>18</v>
      </c>
      <c r="R435" s="14"/>
      <c r="S435" s="14"/>
      <c r="T435" s="14"/>
      <c r="U435" s="46"/>
    </row>
    <row r="436" spans="1:22" ht="12.75" customHeight="1">
      <c r="A436" s="197" t="s">
        <v>173</v>
      </c>
      <c r="B436" s="16" t="s">
        <v>303</v>
      </c>
      <c r="C436" s="17">
        <f>D436/36</f>
        <v>2</v>
      </c>
      <c r="D436" s="17">
        <f>SUM(E436:I436)</f>
        <v>72</v>
      </c>
      <c r="E436" s="16">
        <f>SUM(J435:Q435)</f>
        <v>18</v>
      </c>
      <c r="F436" s="17">
        <f>SUM(J436:Q436)</f>
        <v>10</v>
      </c>
      <c r="G436" s="17">
        <f>SUM(J437:Q437)</f>
        <v>6</v>
      </c>
      <c r="H436" s="16">
        <f>SUM(J438:Q438)</f>
        <v>0</v>
      </c>
      <c r="I436" s="13">
        <f>SUM(J439:Q439)</f>
        <v>38</v>
      </c>
      <c r="J436" s="20"/>
      <c r="K436" s="22"/>
      <c r="L436" s="22"/>
      <c r="M436" s="22"/>
      <c r="N436" s="22"/>
      <c r="O436" s="22"/>
      <c r="P436" s="22"/>
      <c r="Q436" s="38">
        <v>10</v>
      </c>
      <c r="R436" s="17"/>
      <c r="S436" s="17" t="s">
        <v>222</v>
      </c>
      <c r="T436" s="17"/>
      <c r="U436" s="84" t="s">
        <v>245</v>
      </c>
      <c r="V436" s="131" t="s">
        <v>371</v>
      </c>
    </row>
    <row r="437" spans="1:21" ht="12.75" customHeight="1">
      <c r="A437" s="197"/>
      <c r="B437" s="16" t="s">
        <v>319</v>
      </c>
      <c r="C437" s="17"/>
      <c r="D437" s="17"/>
      <c r="E437" s="16"/>
      <c r="F437" s="17"/>
      <c r="G437" s="17"/>
      <c r="H437" s="16"/>
      <c r="I437" s="13"/>
      <c r="J437" s="20"/>
      <c r="K437" s="22"/>
      <c r="L437" s="22"/>
      <c r="M437" s="22"/>
      <c r="N437" s="22"/>
      <c r="O437" s="22"/>
      <c r="P437" s="22"/>
      <c r="Q437" s="38">
        <v>6</v>
      </c>
      <c r="R437" s="17"/>
      <c r="S437" s="17">
        <v>8</v>
      </c>
      <c r="T437" s="17"/>
      <c r="U437" s="177"/>
    </row>
    <row r="438" spans="1:21" ht="12.75" customHeight="1">
      <c r="A438" s="197"/>
      <c r="B438" s="16" t="s">
        <v>320</v>
      </c>
      <c r="C438" s="17"/>
      <c r="D438" s="17"/>
      <c r="E438" s="16"/>
      <c r="F438" s="17"/>
      <c r="G438" s="17"/>
      <c r="H438" s="16"/>
      <c r="I438" s="13"/>
      <c r="J438" s="47"/>
      <c r="K438" s="48"/>
      <c r="L438" s="48"/>
      <c r="M438" s="48"/>
      <c r="N438" s="48"/>
      <c r="O438" s="48"/>
      <c r="P438" s="48"/>
      <c r="Q438" s="38"/>
      <c r="R438" s="17"/>
      <c r="S438" s="17"/>
      <c r="T438" s="17"/>
      <c r="U438" s="84" t="s">
        <v>246</v>
      </c>
    </row>
    <row r="439" spans="1:21" ht="12.75" customHeight="1" thickBot="1">
      <c r="A439" s="234"/>
      <c r="B439" s="27"/>
      <c r="C439" s="25"/>
      <c r="D439" s="25"/>
      <c r="E439" s="27"/>
      <c r="F439" s="25"/>
      <c r="G439" s="25"/>
      <c r="H439" s="27"/>
      <c r="I439" s="24"/>
      <c r="J439" s="28"/>
      <c r="K439" s="29"/>
      <c r="L439" s="29"/>
      <c r="M439" s="29"/>
      <c r="N439" s="29"/>
      <c r="O439" s="29"/>
      <c r="P439" s="29"/>
      <c r="Q439" s="81">
        <v>38</v>
      </c>
      <c r="R439" s="25"/>
      <c r="S439" s="25"/>
      <c r="T439" s="25"/>
      <c r="U439" s="171"/>
    </row>
    <row r="440" spans="1:21" ht="12.75" customHeight="1">
      <c r="A440" s="233"/>
      <c r="B440" s="14"/>
      <c r="C440" s="36"/>
      <c r="D440" s="14"/>
      <c r="E440" s="32"/>
      <c r="F440" s="14"/>
      <c r="G440" s="14"/>
      <c r="H440" s="32"/>
      <c r="I440" s="12"/>
      <c r="J440" s="33"/>
      <c r="K440" s="34"/>
      <c r="L440" s="34"/>
      <c r="M440" s="34"/>
      <c r="N440" s="34"/>
      <c r="O440" s="34">
        <v>18</v>
      </c>
      <c r="P440" s="34"/>
      <c r="Q440" s="39"/>
      <c r="R440" s="36"/>
      <c r="S440" s="14"/>
      <c r="T440" s="14"/>
      <c r="U440" s="46"/>
    </row>
    <row r="441" spans="1:22" ht="12.75" customHeight="1">
      <c r="A441" s="197" t="s">
        <v>174</v>
      </c>
      <c r="B441" s="17" t="s">
        <v>291</v>
      </c>
      <c r="C441" s="17">
        <f>D441/36</f>
        <v>3</v>
      </c>
      <c r="D441" s="17">
        <f>SUM(E441:I441)</f>
        <v>108</v>
      </c>
      <c r="E441" s="16">
        <f>SUM(J440:Q440)</f>
        <v>18</v>
      </c>
      <c r="F441" s="17">
        <f>SUM(J441:Q441)</f>
        <v>14</v>
      </c>
      <c r="G441" s="17">
        <f>SUM(J442:Q442)</f>
        <v>26</v>
      </c>
      <c r="H441" s="16">
        <f>SUM(J443:Q443)</f>
        <v>0</v>
      </c>
      <c r="I441" s="13">
        <f>SUM(J444:Q444)</f>
        <v>50</v>
      </c>
      <c r="J441" s="20"/>
      <c r="K441" s="22"/>
      <c r="L441" s="22"/>
      <c r="M441" s="22"/>
      <c r="N441" s="22"/>
      <c r="O441" s="22">
        <v>14</v>
      </c>
      <c r="P441" s="22"/>
      <c r="Q441" s="38"/>
      <c r="R441" s="15"/>
      <c r="S441" s="17" t="s">
        <v>222</v>
      </c>
      <c r="T441" s="17"/>
      <c r="U441" s="84" t="s">
        <v>245</v>
      </c>
      <c r="V441" s="131" t="s">
        <v>371</v>
      </c>
    </row>
    <row r="442" spans="1:21" ht="12.75" customHeight="1">
      <c r="A442" s="197"/>
      <c r="B442" s="18" t="s">
        <v>292</v>
      </c>
      <c r="C442" s="15"/>
      <c r="D442" s="17"/>
      <c r="E442" s="16"/>
      <c r="F442" s="17"/>
      <c r="G442" s="17"/>
      <c r="H442" s="16"/>
      <c r="I442" s="13"/>
      <c r="J442" s="20"/>
      <c r="K442" s="22"/>
      <c r="L442" s="22"/>
      <c r="M442" s="22"/>
      <c r="N442" s="22"/>
      <c r="O442" s="22">
        <v>26</v>
      </c>
      <c r="P442" s="22"/>
      <c r="Q442" s="38"/>
      <c r="R442" s="15"/>
      <c r="S442" s="17">
        <v>6</v>
      </c>
      <c r="T442" s="17"/>
      <c r="U442" s="177"/>
    </row>
    <row r="443" spans="1:21" ht="12.75" customHeight="1">
      <c r="A443" s="197"/>
      <c r="B443" s="18" t="s">
        <v>321</v>
      </c>
      <c r="C443" s="15"/>
      <c r="D443" s="17"/>
      <c r="E443" s="16"/>
      <c r="F443" s="17"/>
      <c r="G443" s="17"/>
      <c r="H443" s="16"/>
      <c r="I443" s="13"/>
      <c r="J443" s="20"/>
      <c r="K443" s="22"/>
      <c r="L443" s="22"/>
      <c r="M443" s="22"/>
      <c r="N443" s="22"/>
      <c r="O443" s="22"/>
      <c r="P443" s="22"/>
      <c r="Q443" s="38"/>
      <c r="R443" s="15"/>
      <c r="S443" s="17"/>
      <c r="T443" s="17"/>
      <c r="U443" s="84" t="s">
        <v>246</v>
      </c>
    </row>
    <row r="444" spans="1:21" ht="12.75" customHeight="1" thickBot="1">
      <c r="A444" s="234"/>
      <c r="B444" s="25" t="s">
        <v>293</v>
      </c>
      <c r="C444" s="15"/>
      <c r="D444" s="17"/>
      <c r="E444" s="16"/>
      <c r="F444" s="17"/>
      <c r="G444" s="17"/>
      <c r="H444" s="16"/>
      <c r="I444" s="13"/>
      <c r="J444" s="28"/>
      <c r="K444" s="29"/>
      <c r="L444" s="29"/>
      <c r="M444" s="29"/>
      <c r="N444" s="29"/>
      <c r="O444" s="29">
        <v>50</v>
      </c>
      <c r="P444" s="29"/>
      <c r="Q444" s="81"/>
      <c r="R444" s="26"/>
      <c r="S444" s="25"/>
      <c r="T444" s="25"/>
      <c r="U444" s="171"/>
    </row>
    <row r="445" spans="1:21" ht="12.75" customHeight="1">
      <c r="A445" s="233"/>
      <c r="B445" s="32"/>
      <c r="C445" s="14"/>
      <c r="D445" s="14"/>
      <c r="E445" s="32"/>
      <c r="F445" s="14"/>
      <c r="G445" s="14"/>
      <c r="H445" s="32"/>
      <c r="I445" s="12"/>
      <c r="J445" s="33"/>
      <c r="K445" s="34"/>
      <c r="L445" s="34"/>
      <c r="M445" s="34"/>
      <c r="N445" s="34"/>
      <c r="O445" s="34"/>
      <c r="P445" s="34">
        <v>16</v>
      </c>
      <c r="Q445" s="39"/>
      <c r="R445" s="14"/>
      <c r="S445" s="14"/>
      <c r="T445" s="14"/>
      <c r="U445" s="46"/>
    </row>
    <row r="446" spans="1:22" ht="12.75" customHeight="1">
      <c r="A446" s="235" t="s">
        <v>177</v>
      </c>
      <c r="B446" s="244" t="s">
        <v>303</v>
      </c>
      <c r="C446" s="17">
        <f>D446/36</f>
        <v>4</v>
      </c>
      <c r="D446" s="17">
        <f>SUM(E446:I446)</f>
        <v>144</v>
      </c>
      <c r="E446" s="16">
        <f>SUM(J445:Q445)</f>
        <v>16</v>
      </c>
      <c r="F446" s="17">
        <f>SUM(J446:Q446)</f>
        <v>28</v>
      </c>
      <c r="G446" s="17">
        <f>SUM(J447:Q447)</f>
        <v>26</v>
      </c>
      <c r="H446" s="16">
        <f>SUM(J448:Q448)</f>
        <v>0</v>
      </c>
      <c r="I446" s="13">
        <f>SUM(J449:Q449)</f>
        <v>74</v>
      </c>
      <c r="J446" s="20"/>
      <c r="K446" s="22"/>
      <c r="L446" s="22"/>
      <c r="M446" s="22"/>
      <c r="N446" s="22"/>
      <c r="O446" s="22"/>
      <c r="P446" s="22">
        <v>28</v>
      </c>
      <c r="Q446" s="38"/>
      <c r="R446" s="17"/>
      <c r="S446" s="17" t="s">
        <v>222</v>
      </c>
      <c r="T446" s="17"/>
      <c r="U446" s="84" t="s">
        <v>245</v>
      </c>
      <c r="V446" s="131" t="s">
        <v>371</v>
      </c>
    </row>
    <row r="447" spans="1:21" ht="12.75" customHeight="1">
      <c r="A447" s="197"/>
      <c r="B447" s="16" t="s">
        <v>322</v>
      </c>
      <c r="C447" s="18"/>
      <c r="D447" s="17"/>
      <c r="E447" s="16"/>
      <c r="F447" s="17"/>
      <c r="G447" s="17"/>
      <c r="H447" s="16"/>
      <c r="I447" s="13"/>
      <c r="J447" s="20"/>
      <c r="K447" s="22"/>
      <c r="L447" s="22"/>
      <c r="M447" s="22"/>
      <c r="N447" s="22"/>
      <c r="O447" s="22"/>
      <c r="P447" s="22">
        <v>26</v>
      </c>
      <c r="Q447" s="38"/>
      <c r="R447" s="17"/>
      <c r="S447" s="17">
        <v>7</v>
      </c>
      <c r="T447" s="17"/>
      <c r="U447" s="177"/>
    </row>
    <row r="448" spans="1:21" ht="12.75" customHeight="1">
      <c r="A448" s="197"/>
      <c r="B448" s="16" t="s">
        <v>288</v>
      </c>
      <c r="C448" s="18"/>
      <c r="D448" s="17"/>
      <c r="E448" s="16"/>
      <c r="F448" s="17"/>
      <c r="G448" s="17"/>
      <c r="H448" s="16"/>
      <c r="I448" s="13"/>
      <c r="J448" s="47"/>
      <c r="K448" s="48"/>
      <c r="L448" s="48"/>
      <c r="M448" s="48"/>
      <c r="N448" s="48"/>
      <c r="O448" s="48"/>
      <c r="P448" s="48"/>
      <c r="Q448" s="38"/>
      <c r="R448" s="17"/>
      <c r="S448" s="17"/>
      <c r="T448" s="17"/>
      <c r="U448" s="84" t="s">
        <v>246</v>
      </c>
    </row>
    <row r="449" spans="1:21" ht="12.75" customHeight="1" thickBot="1">
      <c r="A449" s="234"/>
      <c r="B449" s="27"/>
      <c r="C449" s="25"/>
      <c r="D449" s="25"/>
      <c r="E449" s="27"/>
      <c r="F449" s="25"/>
      <c r="G449" s="25"/>
      <c r="H449" s="27"/>
      <c r="I449" s="24"/>
      <c r="J449" s="28"/>
      <c r="K449" s="29"/>
      <c r="L449" s="29"/>
      <c r="M449" s="29"/>
      <c r="N449" s="29"/>
      <c r="O449" s="29"/>
      <c r="P449" s="29">
        <v>74</v>
      </c>
      <c r="Q449" s="81"/>
      <c r="R449" s="25"/>
      <c r="S449" s="25"/>
      <c r="T449" s="25"/>
      <c r="U449" s="171"/>
    </row>
    <row r="450" spans="1:21" ht="12.75" customHeight="1">
      <c r="A450" s="233"/>
      <c r="B450" s="32"/>
      <c r="C450" s="14"/>
      <c r="D450" s="14"/>
      <c r="E450" s="32"/>
      <c r="F450" s="14"/>
      <c r="G450" s="14"/>
      <c r="H450" s="32"/>
      <c r="I450" s="12"/>
      <c r="J450" s="33"/>
      <c r="K450" s="34"/>
      <c r="L450" s="34"/>
      <c r="M450" s="34"/>
      <c r="N450" s="34"/>
      <c r="O450" s="34"/>
      <c r="P450" s="34">
        <v>28</v>
      </c>
      <c r="Q450" s="39"/>
      <c r="R450" s="14"/>
      <c r="S450" s="14"/>
      <c r="T450" s="14"/>
      <c r="U450" s="46"/>
    </row>
    <row r="451" spans="1:22" ht="12.75" customHeight="1">
      <c r="A451" s="235" t="s">
        <v>179</v>
      </c>
      <c r="B451" s="244" t="s">
        <v>132</v>
      </c>
      <c r="C451" s="17">
        <f>D451/36</f>
        <v>4</v>
      </c>
      <c r="D451" s="17">
        <f>SUM(E451:I451)</f>
        <v>144</v>
      </c>
      <c r="E451" s="16">
        <f>SUM(J450:Q450)</f>
        <v>28</v>
      </c>
      <c r="F451" s="17">
        <f>SUM(J451:Q451)</f>
        <v>30</v>
      </c>
      <c r="G451" s="17">
        <f>SUM(J452:Q452)</f>
        <v>34</v>
      </c>
      <c r="H451" s="16">
        <f>SUM(J453:Q453)</f>
        <v>0</v>
      </c>
      <c r="I451" s="13">
        <f>SUM(J454:Q454)</f>
        <v>52</v>
      </c>
      <c r="J451" s="20"/>
      <c r="K451" s="22"/>
      <c r="L451" s="22"/>
      <c r="M451" s="22"/>
      <c r="N451" s="22"/>
      <c r="O451" s="22"/>
      <c r="P451" s="22">
        <v>30</v>
      </c>
      <c r="Q451" s="38"/>
      <c r="R451" s="17"/>
      <c r="S451" s="17" t="s">
        <v>222</v>
      </c>
      <c r="T451" s="17"/>
      <c r="U451" s="84" t="s">
        <v>245</v>
      </c>
      <c r="V451" s="131" t="s">
        <v>371</v>
      </c>
    </row>
    <row r="452" spans="1:21" ht="12.75" customHeight="1">
      <c r="A452" s="197"/>
      <c r="B452" s="16" t="s">
        <v>323</v>
      </c>
      <c r="C452" s="18"/>
      <c r="D452" s="17"/>
      <c r="E452" s="16"/>
      <c r="F452" s="17"/>
      <c r="G452" s="17"/>
      <c r="H452" s="16"/>
      <c r="I452" s="13"/>
      <c r="J452" s="20"/>
      <c r="K452" s="22"/>
      <c r="L452" s="22"/>
      <c r="M452" s="22"/>
      <c r="N452" s="22"/>
      <c r="O452" s="22"/>
      <c r="P452" s="22">
        <v>34</v>
      </c>
      <c r="Q452" s="38"/>
      <c r="R452" s="17"/>
      <c r="S452" s="17">
        <v>7</v>
      </c>
      <c r="T452" s="17"/>
      <c r="U452" s="177"/>
    </row>
    <row r="453" spans="1:21" ht="12.75" customHeight="1">
      <c r="A453" s="197"/>
      <c r="B453" s="16" t="s">
        <v>185</v>
      </c>
      <c r="C453" s="18"/>
      <c r="D453" s="17"/>
      <c r="E453" s="16"/>
      <c r="F453" s="17"/>
      <c r="G453" s="17"/>
      <c r="H453" s="16"/>
      <c r="I453" s="13"/>
      <c r="J453" s="47"/>
      <c r="K453" s="48"/>
      <c r="L453" s="48"/>
      <c r="M453" s="48"/>
      <c r="N453" s="48"/>
      <c r="O453" s="48"/>
      <c r="P453" s="48"/>
      <c r="Q453" s="38"/>
      <c r="R453" s="17"/>
      <c r="S453" s="17"/>
      <c r="T453" s="17"/>
      <c r="U453" s="84" t="s">
        <v>246</v>
      </c>
    </row>
    <row r="454" spans="1:21" ht="12.75" customHeight="1" thickBot="1">
      <c r="A454" s="197"/>
      <c r="B454" s="16"/>
      <c r="C454" s="17"/>
      <c r="D454" s="17"/>
      <c r="E454" s="16"/>
      <c r="F454" s="17"/>
      <c r="G454" s="17"/>
      <c r="H454" s="16"/>
      <c r="I454" s="13"/>
      <c r="J454" s="47"/>
      <c r="K454" s="48"/>
      <c r="L454" s="48"/>
      <c r="M454" s="48"/>
      <c r="N454" s="48"/>
      <c r="O454" s="48"/>
      <c r="P454" s="48">
        <v>52</v>
      </c>
      <c r="Q454" s="117"/>
      <c r="R454" s="25"/>
      <c r="S454" s="25"/>
      <c r="T454" s="25"/>
      <c r="U454" s="171"/>
    </row>
    <row r="455" spans="1:21" ht="12.75" customHeight="1">
      <c r="A455" s="2"/>
      <c r="B455" s="32"/>
      <c r="C455" s="14"/>
      <c r="D455" s="14"/>
      <c r="E455" s="32"/>
      <c r="F455" s="14"/>
      <c r="G455" s="14"/>
      <c r="H455" s="32"/>
      <c r="I455" s="12"/>
      <c r="J455" s="33"/>
      <c r="K455" s="34"/>
      <c r="L455" s="34"/>
      <c r="M455" s="34"/>
      <c r="N455" s="34"/>
      <c r="O455" s="34"/>
      <c r="P455" s="34">
        <v>20</v>
      </c>
      <c r="Q455" s="39"/>
      <c r="R455" s="14"/>
      <c r="S455" s="14"/>
      <c r="T455" s="14"/>
      <c r="U455" s="46"/>
    </row>
    <row r="456" spans="1:21" ht="12.75" customHeight="1">
      <c r="A456" s="56" t="s">
        <v>180</v>
      </c>
      <c r="B456" s="244" t="s">
        <v>324</v>
      </c>
      <c r="C456" s="17">
        <f>D456/36</f>
        <v>3</v>
      </c>
      <c r="D456" s="17">
        <f>SUM(E456:I456)</f>
        <v>108</v>
      </c>
      <c r="E456" s="16">
        <f>SUM(J455:Q455)</f>
        <v>20</v>
      </c>
      <c r="F456" s="17">
        <f>SUM(J456:Q456)</f>
        <v>16</v>
      </c>
      <c r="G456" s="17">
        <f>SUM(J457:Q457)</f>
        <v>17</v>
      </c>
      <c r="H456" s="16">
        <f>SUM(J458:Q458)</f>
        <v>0</v>
      </c>
      <c r="I456" s="13">
        <f>SUM(J459:Q459)</f>
        <v>55</v>
      </c>
      <c r="J456" s="20"/>
      <c r="K456" s="22"/>
      <c r="L456" s="22"/>
      <c r="M456" s="22"/>
      <c r="N456" s="22"/>
      <c r="O456" s="22"/>
      <c r="P456" s="22">
        <v>16</v>
      </c>
      <c r="Q456" s="38"/>
      <c r="R456" s="17"/>
      <c r="S456" s="17" t="s">
        <v>222</v>
      </c>
      <c r="T456" s="17"/>
      <c r="U456" s="84" t="s">
        <v>245</v>
      </c>
    </row>
    <row r="457" spans="1:21" ht="12.75" customHeight="1">
      <c r="A457" s="3"/>
      <c r="B457" s="16"/>
      <c r="C457" s="18"/>
      <c r="D457" s="17"/>
      <c r="E457" s="16"/>
      <c r="F457" s="17"/>
      <c r="G457" s="17"/>
      <c r="H457" s="16"/>
      <c r="I457" s="13"/>
      <c r="J457" s="20"/>
      <c r="K457" s="22"/>
      <c r="L457" s="22"/>
      <c r="M457" s="22"/>
      <c r="N457" s="22"/>
      <c r="O457" s="22"/>
      <c r="P457" s="22">
        <v>17</v>
      </c>
      <c r="Q457" s="38"/>
      <c r="R457" s="17"/>
      <c r="S457" s="17">
        <v>7</v>
      </c>
      <c r="T457" s="17"/>
      <c r="U457" s="177"/>
    </row>
    <row r="458" spans="1:21" ht="12.75" customHeight="1">
      <c r="A458" s="3"/>
      <c r="B458" s="16"/>
      <c r="C458" s="18"/>
      <c r="D458" s="17"/>
      <c r="E458" s="16"/>
      <c r="F458" s="17"/>
      <c r="G458" s="17"/>
      <c r="H458" s="16"/>
      <c r="I458" s="13"/>
      <c r="J458" s="47"/>
      <c r="K458" s="48"/>
      <c r="L458" s="48"/>
      <c r="M458" s="48"/>
      <c r="N458" s="48"/>
      <c r="O458" s="48"/>
      <c r="P458" s="48"/>
      <c r="Q458" s="38"/>
      <c r="R458" s="17"/>
      <c r="S458" s="17"/>
      <c r="T458" s="17"/>
      <c r="U458" s="84" t="s">
        <v>246</v>
      </c>
    </row>
    <row r="459" spans="1:21" ht="12.75" customHeight="1" thickBot="1">
      <c r="A459" s="9"/>
      <c r="B459" s="27"/>
      <c r="C459" s="25"/>
      <c r="D459" s="25"/>
      <c r="E459" s="27"/>
      <c r="F459" s="25"/>
      <c r="G459" s="25"/>
      <c r="H459" s="27"/>
      <c r="I459" s="24"/>
      <c r="J459" s="28"/>
      <c r="K459" s="29"/>
      <c r="L459" s="29"/>
      <c r="M459" s="29"/>
      <c r="N459" s="29"/>
      <c r="O459" s="29"/>
      <c r="P459" s="29">
        <v>55</v>
      </c>
      <c r="Q459" s="81"/>
      <c r="R459" s="25"/>
      <c r="S459" s="25"/>
      <c r="T459" s="25"/>
      <c r="U459" s="171"/>
    </row>
    <row r="460" spans="1:21" ht="12.75" customHeight="1">
      <c r="A460" s="233"/>
      <c r="B460" s="32"/>
      <c r="C460" s="14"/>
      <c r="D460" s="14"/>
      <c r="E460" s="32"/>
      <c r="F460" s="14"/>
      <c r="G460" s="14"/>
      <c r="H460" s="32"/>
      <c r="I460" s="12"/>
      <c r="J460" s="33"/>
      <c r="K460" s="34"/>
      <c r="L460" s="34"/>
      <c r="M460" s="34"/>
      <c r="N460" s="34"/>
      <c r="O460" s="34"/>
      <c r="P460" s="34"/>
      <c r="Q460" s="39">
        <v>20</v>
      </c>
      <c r="R460" s="14"/>
      <c r="S460" s="14"/>
      <c r="T460" s="14"/>
      <c r="U460" s="46"/>
    </row>
    <row r="461" spans="1:22" ht="12.75" customHeight="1">
      <c r="A461" s="235" t="s">
        <v>181</v>
      </c>
      <c r="B461" s="244" t="s">
        <v>224</v>
      </c>
      <c r="C461" s="17">
        <f>D461/36</f>
        <v>4</v>
      </c>
      <c r="D461" s="17">
        <f>SUM(E461:I461)</f>
        <v>144</v>
      </c>
      <c r="E461" s="16">
        <f>SUM(J460:Q460)</f>
        <v>20</v>
      </c>
      <c r="F461" s="17">
        <f>SUM(J461:Q461)</f>
        <v>16</v>
      </c>
      <c r="G461" s="17">
        <f>SUM(J462:Q462)</f>
        <v>18</v>
      </c>
      <c r="H461" s="16">
        <f>SUM(J463:Q463)</f>
        <v>0</v>
      </c>
      <c r="I461" s="13">
        <f>SUM(J464:Q464)</f>
        <v>90</v>
      </c>
      <c r="J461" s="20"/>
      <c r="K461" s="22"/>
      <c r="L461" s="22"/>
      <c r="M461" s="22"/>
      <c r="N461" s="22"/>
      <c r="O461" s="22"/>
      <c r="P461" s="22"/>
      <c r="Q461" s="38">
        <v>16</v>
      </c>
      <c r="R461" s="17"/>
      <c r="S461" s="17" t="s">
        <v>222</v>
      </c>
      <c r="T461" s="17"/>
      <c r="U461" s="84" t="s">
        <v>245</v>
      </c>
      <c r="V461" s="131" t="s">
        <v>371</v>
      </c>
    </row>
    <row r="462" spans="1:21" ht="12.75" customHeight="1">
      <c r="A462" s="197"/>
      <c r="B462" s="16" t="s">
        <v>325</v>
      </c>
      <c r="C462" s="18"/>
      <c r="D462" s="17"/>
      <c r="E462" s="16"/>
      <c r="F462" s="17"/>
      <c r="G462" s="17"/>
      <c r="H462" s="16"/>
      <c r="I462" s="13"/>
      <c r="J462" s="20"/>
      <c r="K462" s="22"/>
      <c r="L462" s="22"/>
      <c r="M462" s="22"/>
      <c r="N462" s="22"/>
      <c r="O462" s="22"/>
      <c r="P462" s="22"/>
      <c r="Q462" s="38">
        <v>18</v>
      </c>
      <c r="R462" s="17"/>
      <c r="S462" s="17">
        <v>8</v>
      </c>
      <c r="T462" s="17"/>
      <c r="U462" s="177"/>
    </row>
    <row r="463" spans="1:21" ht="12.75" customHeight="1">
      <c r="A463" s="197"/>
      <c r="B463" s="16"/>
      <c r="C463" s="18"/>
      <c r="D463" s="17"/>
      <c r="E463" s="16"/>
      <c r="F463" s="17"/>
      <c r="G463" s="17"/>
      <c r="H463" s="16"/>
      <c r="I463" s="13"/>
      <c r="J463" s="47"/>
      <c r="K463" s="48"/>
      <c r="L463" s="48"/>
      <c r="M463" s="48"/>
      <c r="N463" s="48"/>
      <c r="O463" s="48"/>
      <c r="P463" s="48"/>
      <c r="Q463" s="38"/>
      <c r="R463" s="17"/>
      <c r="S463" s="17"/>
      <c r="T463" s="17"/>
      <c r="U463" s="84" t="s">
        <v>246</v>
      </c>
    </row>
    <row r="464" spans="1:21" ht="12.75" customHeight="1" thickBot="1">
      <c r="A464" s="234"/>
      <c r="B464" s="27"/>
      <c r="C464" s="25"/>
      <c r="D464" s="25"/>
      <c r="E464" s="27"/>
      <c r="F464" s="25"/>
      <c r="G464" s="25"/>
      <c r="H464" s="27"/>
      <c r="I464" s="24"/>
      <c r="J464" s="28"/>
      <c r="K464" s="29"/>
      <c r="L464" s="29"/>
      <c r="M464" s="29"/>
      <c r="N464" s="29"/>
      <c r="O464" s="29"/>
      <c r="P464" s="29"/>
      <c r="Q464" s="81">
        <v>90</v>
      </c>
      <c r="R464" s="25"/>
      <c r="S464" s="25"/>
      <c r="T464" s="25"/>
      <c r="U464" s="171"/>
    </row>
    <row r="465" spans="1:21" ht="12.75" customHeight="1">
      <c r="A465" s="85"/>
      <c r="B465" s="181"/>
      <c r="C465" s="36"/>
      <c r="D465" s="14"/>
      <c r="E465" s="32"/>
      <c r="F465" s="14"/>
      <c r="G465" s="14"/>
      <c r="H465" s="32"/>
      <c r="I465" s="12"/>
      <c r="J465" s="33"/>
      <c r="K465" s="34"/>
      <c r="L465" s="34"/>
      <c r="M465" s="34"/>
      <c r="N465" s="34"/>
      <c r="O465" s="34"/>
      <c r="P465" s="34"/>
      <c r="Q465" s="39">
        <v>20</v>
      </c>
      <c r="R465" s="14"/>
      <c r="S465" s="14"/>
      <c r="T465" s="14"/>
      <c r="U465" s="46"/>
    </row>
    <row r="466" spans="1:21" ht="12.75" customHeight="1">
      <c r="A466" s="88" t="s">
        <v>182</v>
      </c>
      <c r="B466" s="17" t="s">
        <v>326</v>
      </c>
      <c r="C466" s="17">
        <f>D466/36</f>
        <v>3</v>
      </c>
      <c r="D466" s="17">
        <f>SUM(E466:I466)</f>
        <v>108</v>
      </c>
      <c r="E466" s="16">
        <f>SUM(J465:Q465)</f>
        <v>20</v>
      </c>
      <c r="F466" s="17">
        <f>SUM(J466:Q466)</f>
        <v>16</v>
      </c>
      <c r="G466" s="17">
        <f>SUM(J467:Q467)</f>
        <v>17</v>
      </c>
      <c r="H466" s="16">
        <f>SUM(J468:Q468)</f>
        <v>0</v>
      </c>
      <c r="I466" s="13">
        <f>SUM(J469:Q469)</f>
        <v>55</v>
      </c>
      <c r="J466" s="20"/>
      <c r="K466" s="22"/>
      <c r="L466" s="22"/>
      <c r="M466" s="22"/>
      <c r="N466" s="22"/>
      <c r="O466" s="22"/>
      <c r="P466" s="22"/>
      <c r="Q466" s="38">
        <v>16</v>
      </c>
      <c r="R466" s="17"/>
      <c r="S466" s="17" t="s">
        <v>222</v>
      </c>
      <c r="T466" s="17"/>
      <c r="U466" s="84" t="s">
        <v>245</v>
      </c>
    </row>
    <row r="467" spans="1:21" ht="12.75" customHeight="1">
      <c r="A467" s="86"/>
      <c r="B467" s="18" t="s">
        <v>327</v>
      </c>
      <c r="C467" s="118"/>
      <c r="D467" s="17"/>
      <c r="E467" s="16"/>
      <c r="F467" s="17"/>
      <c r="G467" s="17"/>
      <c r="H467" s="16"/>
      <c r="I467" s="13"/>
      <c r="J467" s="20"/>
      <c r="K467" s="22"/>
      <c r="L467" s="22"/>
      <c r="M467" s="22"/>
      <c r="N467" s="22"/>
      <c r="O467" s="22"/>
      <c r="P467" s="22"/>
      <c r="Q467" s="38">
        <v>17</v>
      </c>
      <c r="R467" s="17"/>
      <c r="S467" s="17">
        <v>8</v>
      </c>
      <c r="T467" s="17"/>
      <c r="U467" s="177"/>
    </row>
    <row r="468" spans="1:21" ht="12.75" customHeight="1">
      <c r="A468" s="86"/>
      <c r="B468" s="17" t="s">
        <v>328</v>
      </c>
      <c r="C468" s="118"/>
      <c r="D468" s="17"/>
      <c r="E468" s="16"/>
      <c r="F468" s="17"/>
      <c r="G468" s="17"/>
      <c r="H468" s="16"/>
      <c r="I468" s="13"/>
      <c r="J468" s="47"/>
      <c r="K468" s="48"/>
      <c r="L468" s="48"/>
      <c r="M468" s="48"/>
      <c r="N468" s="48"/>
      <c r="O468" s="48"/>
      <c r="P468" s="48"/>
      <c r="Q468" s="38"/>
      <c r="R468" s="17"/>
      <c r="S468" s="17"/>
      <c r="T468" s="17"/>
      <c r="U468" s="84" t="s">
        <v>246</v>
      </c>
    </row>
    <row r="469" spans="1:21" ht="12.75" customHeight="1" thickBot="1">
      <c r="A469" s="87"/>
      <c r="B469" s="25"/>
      <c r="C469" s="26"/>
      <c r="D469" s="25"/>
      <c r="E469" s="27"/>
      <c r="F469" s="25"/>
      <c r="G469" s="25"/>
      <c r="H469" s="27"/>
      <c r="I469" s="24"/>
      <c r="J469" s="28"/>
      <c r="K469" s="29"/>
      <c r="L469" s="29"/>
      <c r="M469" s="29"/>
      <c r="N469" s="29"/>
      <c r="O469" s="29"/>
      <c r="P469" s="29"/>
      <c r="Q469" s="117">
        <v>55</v>
      </c>
      <c r="R469" s="25"/>
      <c r="S469" s="25"/>
      <c r="T469" s="25"/>
      <c r="U469" s="171"/>
    </row>
    <row r="470" spans="1:21" ht="12.75" customHeight="1">
      <c r="A470" s="233"/>
      <c r="B470" s="14"/>
      <c r="C470" s="36"/>
      <c r="D470" s="14"/>
      <c r="E470" s="32"/>
      <c r="F470" s="14"/>
      <c r="G470" s="14"/>
      <c r="H470" s="32"/>
      <c r="I470" s="12"/>
      <c r="J470" s="33"/>
      <c r="K470" s="34"/>
      <c r="L470" s="34"/>
      <c r="M470" s="34"/>
      <c r="N470" s="34"/>
      <c r="O470" s="34"/>
      <c r="P470" s="34"/>
      <c r="Q470" s="39">
        <v>16</v>
      </c>
      <c r="R470" s="14"/>
      <c r="S470" s="14"/>
      <c r="T470" s="14"/>
      <c r="U470" s="46"/>
    </row>
    <row r="471" spans="1:22" ht="12.75" customHeight="1">
      <c r="A471" s="235" t="s">
        <v>388</v>
      </c>
      <c r="B471" s="18" t="s">
        <v>329</v>
      </c>
      <c r="C471" s="17">
        <f>D471/36</f>
        <v>4</v>
      </c>
      <c r="D471" s="17">
        <f>SUM(E471:I471)</f>
        <v>144</v>
      </c>
      <c r="E471" s="16">
        <f>SUM(J470:Q470)</f>
        <v>16</v>
      </c>
      <c r="F471" s="17">
        <f>SUM(J471:Q471)</f>
        <v>28</v>
      </c>
      <c r="G471" s="17">
        <f>SUM(J472:Q472)</f>
        <v>26</v>
      </c>
      <c r="H471" s="16">
        <f>SUM(J473:Q473)</f>
        <v>0</v>
      </c>
      <c r="I471" s="13">
        <f>SUM(J474:Q474)</f>
        <v>74</v>
      </c>
      <c r="J471" s="20"/>
      <c r="K471" s="22"/>
      <c r="L471" s="22"/>
      <c r="M471" s="22"/>
      <c r="N471" s="22"/>
      <c r="O471" s="22"/>
      <c r="P471" s="22"/>
      <c r="Q471" s="38">
        <v>28</v>
      </c>
      <c r="R471" s="17"/>
      <c r="S471" s="17" t="s">
        <v>222</v>
      </c>
      <c r="T471" s="17"/>
      <c r="U471" s="84" t="s">
        <v>245</v>
      </c>
      <c r="V471" s="131" t="s">
        <v>371</v>
      </c>
    </row>
    <row r="472" spans="1:21" ht="12.75" customHeight="1">
      <c r="A472" s="197"/>
      <c r="B472" s="17" t="s">
        <v>266</v>
      </c>
      <c r="C472" s="118"/>
      <c r="D472" s="17"/>
      <c r="E472" s="16"/>
      <c r="F472" s="17"/>
      <c r="G472" s="17"/>
      <c r="H472" s="16"/>
      <c r="I472" s="13"/>
      <c r="J472" s="20"/>
      <c r="K472" s="22"/>
      <c r="L472" s="22"/>
      <c r="M472" s="22"/>
      <c r="N472" s="22"/>
      <c r="O472" s="22"/>
      <c r="P472" s="22"/>
      <c r="Q472" s="38">
        <v>26</v>
      </c>
      <c r="R472" s="17"/>
      <c r="S472" s="17">
        <v>8</v>
      </c>
      <c r="T472" s="17"/>
      <c r="U472" s="177"/>
    </row>
    <row r="473" spans="1:21" ht="12.75" customHeight="1">
      <c r="A473" s="197"/>
      <c r="B473" s="17"/>
      <c r="C473" s="118"/>
      <c r="D473" s="17"/>
      <c r="E473" s="16"/>
      <c r="F473" s="17"/>
      <c r="G473" s="17"/>
      <c r="H473" s="16"/>
      <c r="I473" s="13"/>
      <c r="J473" s="47"/>
      <c r="K473" s="48"/>
      <c r="L473" s="48"/>
      <c r="M473" s="48"/>
      <c r="N473" s="48"/>
      <c r="O473" s="48"/>
      <c r="P473" s="48"/>
      <c r="Q473" s="38"/>
      <c r="R473" s="17"/>
      <c r="S473" s="17"/>
      <c r="T473" s="17"/>
      <c r="U473" s="84" t="s">
        <v>246</v>
      </c>
    </row>
    <row r="474" spans="1:21" ht="12.75" customHeight="1" thickBot="1">
      <c r="A474" s="197"/>
      <c r="B474" s="25"/>
      <c r="C474" s="15"/>
      <c r="D474" s="17"/>
      <c r="E474" s="16"/>
      <c r="F474" s="17"/>
      <c r="G474" s="17"/>
      <c r="H474" s="16"/>
      <c r="I474" s="13"/>
      <c r="J474" s="47"/>
      <c r="K474" s="48"/>
      <c r="L474" s="48"/>
      <c r="M474" s="48"/>
      <c r="N474" s="48"/>
      <c r="O474" s="48"/>
      <c r="P474" s="48"/>
      <c r="Q474" s="117">
        <v>74</v>
      </c>
      <c r="R474" s="25"/>
      <c r="S474" s="25"/>
      <c r="T474" s="25"/>
      <c r="U474" s="171"/>
    </row>
    <row r="475" spans="1:21" ht="12.75" customHeight="1">
      <c r="A475" s="2"/>
      <c r="B475" s="32"/>
      <c r="C475" s="14"/>
      <c r="D475" s="14"/>
      <c r="E475" s="32"/>
      <c r="F475" s="14"/>
      <c r="G475" s="14"/>
      <c r="H475" s="32"/>
      <c r="I475" s="12"/>
      <c r="J475" s="33"/>
      <c r="K475" s="34"/>
      <c r="L475" s="34"/>
      <c r="M475" s="34"/>
      <c r="N475" s="34"/>
      <c r="O475" s="34"/>
      <c r="P475" s="34"/>
      <c r="Q475" s="39">
        <v>18</v>
      </c>
      <c r="R475" s="14"/>
      <c r="S475" s="14"/>
      <c r="T475" s="14"/>
      <c r="U475" s="46"/>
    </row>
    <row r="476" spans="1:21" ht="12.75" customHeight="1">
      <c r="A476" s="56" t="s">
        <v>393</v>
      </c>
      <c r="B476" s="244" t="s">
        <v>224</v>
      </c>
      <c r="C476" s="17">
        <f>D476/36</f>
        <v>2</v>
      </c>
      <c r="D476" s="17">
        <f>SUM(E476:I476)</f>
        <v>72</v>
      </c>
      <c r="E476" s="16">
        <f>SUM(J475:Q475)</f>
        <v>18</v>
      </c>
      <c r="F476" s="17">
        <f>SUM(J476:Q476)</f>
        <v>10</v>
      </c>
      <c r="G476" s="17">
        <f>SUM(J477:Q477)</f>
        <v>6</v>
      </c>
      <c r="H476" s="16">
        <f>SUM(J478:Q478)</f>
        <v>0</v>
      </c>
      <c r="I476" s="13">
        <f>SUM(J479:Q479)</f>
        <v>38</v>
      </c>
      <c r="J476" s="20"/>
      <c r="K476" s="22"/>
      <c r="L476" s="22"/>
      <c r="M476" s="22"/>
      <c r="N476" s="22"/>
      <c r="O476" s="22"/>
      <c r="P476" s="22"/>
      <c r="Q476" s="38">
        <v>10</v>
      </c>
      <c r="R476" s="17"/>
      <c r="S476" s="17" t="s">
        <v>222</v>
      </c>
      <c r="T476" s="17"/>
      <c r="U476" s="84" t="s">
        <v>245</v>
      </c>
    </row>
    <row r="477" spans="1:21" ht="12.75" customHeight="1">
      <c r="A477" s="3"/>
      <c r="B477" s="16" t="s">
        <v>315</v>
      </c>
      <c r="C477" s="18"/>
      <c r="D477" s="17"/>
      <c r="E477" s="16"/>
      <c r="F477" s="17"/>
      <c r="G477" s="17"/>
      <c r="H477" s="16"/>
      <c r="I477" s="13"/>
      <c r="J477" s="20"/>
      <c r="K477" s="22"/>
      <c r="L477" s="22"/>
      <c r="M477" s="22"/>
      <c r="N477" s="22"/>
      <c r="O477" s="22"/>
      <c r="P477" s="22"/>
      <c r="Q477" s="38">
        <v>6</v>
      </c>
      <c r="R477" s="17"/>
      <c r="S477" s="17">
        <v>7</v>
      </c>
      <c r="T477" s="17"/>
      <c r="U477" s="177"/>
    </row>
    <row r="478" spans="1:21" ht="12.75" customHeight="1">
      <c r="A478" s="3"/>
      <c r="B478" s="16" t="s">
        <v>330</v>
      </c>
      <c r="C478" s="18"/>
      <c r="D478" s="17"/>
      <c r="E478" s="16"/>
      <c r="F478" s="17"/>
      <c r="G478" s="17"/>
      <c r="H478" s="16"/>
      <c r="I478" s="13"/>
      <c r="J478" s="47"/>
      <c r="K478" s="48"/>
      <c r="L478" s="48"/>
      <c r="M478" s="48"/>
      <c r="N478" s="48"/>
      <c r="O478" s="48"/>
      <c r="P478" s="48"/>
      <c r="Q478" s="38"/>
      <c r="R478" s="17"/>
      <c r="S478" s="17"/>
      <c r="T478" s="17"/>
      <c r="U478" s="84" t="s">
        <v>246</v>
      </c>
    </row>
    <row r="479" spans="1:21" ht="12.75" customHeight="1" thickBot="1">
      <c r="A479" s="9"/>
      <c r="B479" s="27" t="s">
        <v>283</v>
      </c>
      <c r="C479" s="25"/>
      <c r="D479" s="25"/>
      <c r="E479" s="27"/>
      <c r="F479" s="25"/>
      <c r="G479" s="25"/>
      <c r="H479" s="27"/>
      <c r="I479" s="24"/>
      <c r="J479" s="47"/>
      <c r="K479" s="48"/>
      <c r="L479" s="48"/>
      <c r="M479" s="48"/>
      <c r="N479" s="48"/>
      <c r="O479" s="48"/>
      <c r="P479" s="48"/>
      <c r="Q479" s="117">
        <v>38</v>
      </c>
      <c r="R479" s="25"/>
      <c r="S479" s="25"/>
      <c r="T479" s="25"/>
      <c r="U479" s="171"/>
    </row>
    <row r="480" spans="1:21" ht="12.75" customHeight="1">
      <c r="A480" s="42"/>
      <c r="B480" s="37"/>
      <c r="C480" s="16"/>
      <c r="D480" s="16"/>
      <c r="E480" s="16"/>
      <c r="F480" s="16"/>
      <c r="G480" s="16"/>
      <c r="H480" s="16"/>
      <c r="I480" s="16"/>
      <c r="J480" s="33">
        <f aca="true" t="shared" si="21" ref="J480:Q482">J425+J430+J435+J440+J445+J450+J455+J460+J465+J470+J475</f>
        <v>0</v>
      </c>
      <c r="K480" s="34">
        <f t="shared" si="21"/>
        <v>0</v>
      </c>
      <c r="L480" s="34">
        <f t="shared" si="21"/>
        <v>0</v>
      </c>
      <c r="M480" s="34">
        <f t="shared" si="21"/>
        <v>0</v>
      </c>
      <c r="N480" s="34">
        <f t="shared" si="21"/>
        <v>0</v>
      </c>
      <c r="O480" s="34">
        <f t="shared" si="21"/>
        <v>18</v>
      </c>
      <c r="P480" s="34">
        <f t="shared" si="21"/>
        <v>80</v>
      </c>
      <c r="Q480" s="39">
        <f t="shared" si="21"/>
        <v>116</v>
      </c>
      <c r="R480" s="16"/>
      <c r="S480" s="16"/>
      <c r="T480" s="16"/>
      <c r="U480" s="175"/>
    </row>
    <row r="481" spans="1:21" ht="12.75" customHeight="1">
      <c r="A481" s="42"/>
      <c r="B481" s="37"/>
      <c r="C481" s="16"/>
      <c r="D481" s="16"/>
      <c r="E481" s="16"/>
      <c r="F481" s="16"/>
      <c r="G481" s="16"/>
      <c r="H481" s="16"/>
      <c r="I481" s="16"/>
      <c r="J481" s="20">
        <f t="shared" si="21"/>
        <v>0</v>
      </c>
      <c r="K481" s="22">
        <f t="shared" si="21"/>
        <v>0</v>
      </c>
      <c r="L481" s="22">
        <f t="shared" si="21"/>
        <v>0</v>
      </c>
      <c r="M481" s="22">
        <f t="shared" si="21"/>
        <v>0</v>
      </c>
      <c r="N481" s="22">
        <f t="shared" si="21"/>
        <v>0</v>
      </c>
      <c r="O481" s="22">
        <f t="shared" si="21"/>
        <v>14</v>
      </c>
      <c r="P481" s="22">
        <f t="shared" si="21"/>
        <v>102</v>
      </c>
      <c r="Q481" s="38">
        <f t="shared" si="21"/>
        <v>98</v>
      </c>
      <c r="R481" s="16"/>
      <c r="S481" s="16"/>
      <c r="T481" s="16"/>
      <c r="U481" s="175"/>
    </row>
    <row r="482" spans="1:21" ht="12.75" customHeight="1">
      <c r="A482" s="42"/>
      <c r="B482" s="37"/>
      <c r="C482" s="16"/>
      <c r="D482" s="16"/>
      <c r="E482" s="16"/>
      <c r="F482" s="16"/>
      <c r="G482" s="16"/>
      <c r="H482" s="16"/>
      <c r="I482" s="16"/>
      <c r="J482" s="20">
        <f t="shared" si="21"/>
        <v>0</v>
      </c>
      <c r="K482" s="22">
        <f t="shared" si="21"/>
        <v>0</v>
      </c>
      <c r="L482" s="22">
        <f t="shared" si="21"/>
        <v>0</v>
      </c>
      <c r="M482" s="22">
        <f t="shared" si="21"/>
        <v>0</v>
      </c>
      <c r="N482" s="22">
        <f t="shared" si="21"/>
        <v>0</v>
      </c>
      <c r="O482" s="22">
        <f t="shared" si="21"/>
        <v>26</v>
      </c>
      <c r="P482" s="22">
        <f t="shared" si="21"/>
        <v>103</v>
      </c>
      <c r="Q482" s="38">
        <f t="shared" si="21"/>
        <v>85</v>
      </c>
      <c r="R482" s="16"/>
      <c r="S482" s="16"/>
      <c r="T482" s="16"/>
      <c r="U482" s="175"/>
    </row>
    <row r="483" spans="1:21" ht="12.75" customHeight="1">
      <c r="A483" s="42"/>
      <c r="B483" s="37"/>
      <c r="C483" s="16"/>
      <c r="D483" s="16"/>
      <c r="E483" s="16"/>
      <c r="F483" s="16"/>
      <c r="G483" s="16"/>
      <c r="H483" s="16"/>
      <c r="I483" s="16"/>
      <c r="J483" s="20">
        <f aca="true" t="shared" si="22" ref="J483:Q483">J428+J433+J438+J443+J448+J453+J458+J463+J468+J473+J478</f>
        <v>0</v>
      </c>
      <c r="K483" s="22">
        <f t="shared" si="22"/>
        <v>0</v>
      </c>
      <c r="L483" s="22">
        <f t="shared" si="22"/>
        <v>0</v>
      </c>
      <c r="M483" s="22">
        <f t="shared" si="22"/>
        <v>0</v>
      </c>
      <c r="N483" s="22">
        <f t="shared" si="22"/>
        <v>0</v>
      </c>
      <c r="O483" s="22">
        <f t="shared" si="22"/>
        <v>0</v>
      </c>
      <c r="P483" s="22">
        <f t="shared" si="22"/>
        <v>0</v>
      </c>
      <c r="Q483" s="38">
        <f t="shared" si="22"/>
        <v>0</v>
      </c>
      <c r="R483" s="16"/>
      <c r="S483" s="16"/>
      <c r="T483" s="16"/>
      <c r="U483" s="175"/>
    </row>
    <row r="484" spans="1:21" ht="12.75" customHeight="1" thickBot="1">
      <c r="A484" s="42"/>
      <c r="B484" s="37"/>
      <c r="C484" s="16"/>
      <c r="D484" s="16"/>
      <c r="E484" s="16"/>
      <c r="F484" s="16"/>
      <c r="G484" s="16"/>
      <c r="H484" s="16"/>
      <c r="I484" s="16"/>
      <c r="J484" s="28">
        <f aca="true" t="shared" si="23" ref="J484:Q484">J429+J434+J439+J444+J449+J454+J459+J464+J469+J474+J479</f>
        <v>0</v>
      </c>
      <c r="K484" s="29">
        <f t="shared" si="23"/>
        <v>0</v>
      </c>
      <c r="L484" s="29">
        <f t="shared" si="23"/>
        <v>0</v>
      </c>
      <c r="M484" s="29">
        <f t="shared" si="23"/>
        <v>0</v>
      </c>
      <c r="N484" s="29">
        <f t="shared" si="23"/>
        <v>0</v>
      </c>
      <c r="O484" s="29">
        <f t="shared" si="23"/>
        <v>50</v>
      </c>
      <c r="P484" s="29">
        <f t="shared" si="23"/>
        <v>255</v>
      </c>
      <c r="Q484" s="52">
        <f t="shared" si="23"/>
        <v>385</v>
      </c>
      <c r="R484" s="16"/>
      <c r="S484" s="16"/>
      <c r="T484" s="16"/>
      <c r="U484" s="175"/>
    </row>
    <row r="485" spans="1:21" ht="15.75" thickBot="1">
      <c r="A485" s="286" t="s">
        <v>41</v>
      </c>
      <c r="B485" s="287"/>
      <c r="C485" s="80">
        <f>D485/36</f>
        <v>37</v>
      </c>
      <c r="D485" s="98">
        <f>SUM(E485:I485)</f>
        <v>1332</v>
      </c>
      <c r="E485" s="80">
        <f>SUM(J480:Q480)</f>
        <v>214</v>
      </c>
      <c r="F485" s="98">
        <f>SUM(J481:Q481)</f>
        <v>214</v>
      </c>
      <c r="G485" s="80">
        <f>SUM(J482:Q482)</f>
        <v>214</v>
      </c>
      <c r="H485" s="98">
        <f>SUM(J483:Q483)</f>
        <v>0</v>
      </c>
      <c r="I485" s="80">
        <f>SUM(J484:Q484)</f>
        <v>690</v>
      </c>
      <c r="J485" s="102">
        <f aca="true" t="shared" si="24" ref="J485:Q485">SUM(J480:J484)</f>
        <v>0</v>
      </c>
      <c r="K485" s="102">
        <f t="shared" si="24"/>
        <v>0</v>
      </c>
      <c r="L485" s="102">
        <f t="shared" si="24"/>
        <v>0</v>
      </c>
      <c r="M485" s="102">
        <f t="shared" si="24"/>
        <v>0</v>
      </c>
      <c r="N485" s="102">
        <f t="shared" si="24"/>
        <v>0</v>
      </c>
      <c r="O485" s="102">
        <f t="shared" si="24"/>
        <v>108</v>
      </c>
      <c r="P485" s="102">
        <f t="shared" si="24"/>
        <v>540</v>
      </c>
      <c r="Q485" s="102">
        <f t="shared" si="24"/>
        <v>684</v>
      </c>
      <c r="R485" s="16"/>
      <c r="S485" s="16"/>
      <c r="T485" s="16"/>
      <c r="U485" s="175"/>
    </row>
    <row r="486" spans="3:9" ht="13.5" thickBot="1">
      <c r="C486" s="1"/>
      <c r="D486" s="1"/>
      <c r="E486" s="1"/>
      <c r="F486" s="1"/>
      <c r="G486" s="1"/>
      <c r="H486" s="1"/>
      <c r="I486" s="1"/>
    </row>
    <row r="487" spans="1:18" ht="15" customHeight="1" thickBot="1">
      <c r="A487" s="215" t="s">
        <v>143</v>
      </c>
      <c r="B487" s="97"/>
      <c r="C487" s="11">
        <f>D487/36</f>
        <v>313</v>
      </c>
      <c r="D487" s="104">
        <f>SUM(E487:I487)</f>
        <v>11268</v>
      </c>
      <c r="E487" s="99">
        <f>SUM(J487:Q487)</f>
        <v>1842</v>
      </c>
      <c r="F487" s="99">
        <f>SUM(J488:Q488)</f>
        <v>2206</v>
      </c>
      <c r="G487" s="99">
        <f>SUM(J489:Q489)</f>
        <v>1676</v>
      </c>
      <c r="H487" s="99">
        <f>SUM(J490:Q490)</f>
        <v>102</v>
      </c>
      <c r="I487" s="125">
        <f>SUM(J491:Q491)</f>
        <v>5442</v>
      </c>
      <c r="J487" s="186">
        <f aca="true" t="shared" si="25" ref="J487:Q491">J73+J130+J243+J360+J408+J480</f>
        <v>174</v>
      </c>
      <c r="K487" s="186">
        <f t="shared" si="25"/>
        <v>214</v>
      </c>
      <c r="L487" s="186">
        <f t="shared" si="25"/>
        <v>266</v>
      </c>
      <c r="M487" s="186">
        <f t="shared" si="25"/>
        <v>256</v>
      </c>
      <c r="N487" s="186">
        <f t="shared" si="25"/>
        <v>242</v>
      </c>
      <c r="O487" s="186">
        <f t="shared" si="25"/>
        <v>272</v>
      </c>
      <c r="P487" s="186">
        <f t="shared" si="25"/>
        <v>234</v>
      </c>
      <c r="Q487" s="186">
        <f t="shared" si="25"/>
        <v>184</v>
      </c>
      <c r="R487" s="77"/>
    </row>
    <row r="488" spans="1:18" ht="16.5" customHeight="1" thickBot="1">
      <c r="A488" s="215" t="s">
        <v>144</v>
      </c>
      <c r="B488" s="97"/>
      <c r="C488" s="95"/>
      <c r="D488" s="95"/>
      <c r="E488" s="95"/>
      <c r="F488" s="95"/>
      <c r="G488" s="95"/>
      <c r="H488" s="96"/>
      <c r="I488" s="96"/>
      <c r="J488" s="186">
        <f t="shared" si="25"/>
        <v>298</v>
      </c>
      <c r="K488" s="186">
        <f t="shared" si="25"/>
        <v>282</v>
      </c>
      <c r="L488" s="186">
        <f t="shared" si="25"/>
        <v>340</v>
      </c>
      <c r="M488" s="186">
        <f t="shared" si="25"/>
        <v>304</v>
      </c>
      <c r="N488" s="186">
        <f t="shared" si="25"/>
        <v>254</v>
      </c>
      <c r="O488" s="186">
        <f t="shared" si="25"/>
        <v>286</v>
      </c>
      <c r="P488" s="186">
        <f t="shared" si="25"/>
        <v>250</v>
      </c>
      <c r="Q488" s="186">
        <f t="shared" si="25"/>
        <v>192</v>
      </c>
      <c r="R488" s="77"/>
    </row>
    <row r="489" spans="1:18" ht="16.5" customHeight="1" thickBot="1">
      <c r="A489" s="215" t="s">
        <v>145</v>
      </c>
      <c r="B489" s="97"/>
      <c r="C489" s="95"/>
      <c r="D489" s="95"/>
      <c r="E489" s="95"/>
      <c r="F489" s="95"/>
      <c r="G489" s="95"/>
      <c r="H489" s="96"/>
      <c r="I489" s="96"/>
      <c r="J489" s="186">
        <f t="shared" si="25"/>
        <v>162</v>
      </c>
      <c r="K489" s="186">
        <f t="shared" si="25"/>
        <v>174</v>
      </c>
      <c r="L489" s="186">
        <f t="shared" si="25"/>
        <v>223</v>
      </c>
      <c r="M489" s="186">
        <f t="shared" si="25"/>
        <v>220</v>
      </c>
      <c r="N489" s="186">
        <f t="shared" si="25"/>
        <v>226</v>
      </c>
      <c r="O489" s="186">
        <f t="shared" si="25"/>
        <v>255</v>
      </c>
      <c r="P489" s="186">
        <f t="shared" si="25"/>
        <v>251</v>
      </c>
      <c r="Q489" s="186">
        <f t="shared" si="25"/>
        <v>165</v>
      </c>
      <c r="R489" s="77"/>
    </row>
    <row r="490" spans="3:18" ht="16.5" customHeight="1" thickBot="1">
      <c r="C490" s="96"/>
      <c r="D490" s="96"/>
      <c r="E490" s="96"/>
      <c r="F490" s="96"/>
      <c r="G490" s="96"/>
      <c r="H490" s="96"/>
      <c r="I490" s="96"/>
      <c r="J490" s="186">
        <f t="shared" si="25"/>
        <v>12</v>
      </c>
      <c r="K490" s="186">
        <f t="shared" si="25"/>
        <v>15</v>
      </c>
      <c r="L490" s="186">
        <f t="shared" si="25"/>
        <v>15</v>
      </c>
      <c r="M490" s="186">
        <f t="shared" si="25"/>
        <v>15</v>
      </c>
      <c r="N490" s="186">
        <f t="shared" si="25"/>
        <v>15</v>
      </c>
      <c r="O490" s="186">
        <f t="shared" si="25"/>
        <v>12</v>
      </c>
      <c r="P490" s="186">
        <f t="shared" si="25"/>
        <v>9</v>
      </c>
      <c r="Q490" s="186">
        <f t="shared" si="25"/>
        <v>9</v>
      </c>
      <c r="R490" s="77"/>
    </row>
    <row r="491" spans="3:18" ht="16.5" customHeight="1">
      <c r="C491" s="96"/>
      <c r="D491" s="96"/>
      <c r="E491" s="96"/>
      <c r="F491" s="96"/>
      <c r="G491" s="96"/>
      <c r="H491" s="96"/>
      <c r="I491" s="96"/>
      <c r="J491" s="186">
        <f t="shared" si="25"/>
        <v>506</v>
      </c>
      <c r="K491" s="186">
        <f t="shared" si="25"/>
        <v>539</v>
      </c>
      <c r="L491" s="186">
        <f t="shared" si="25"/>
        <v>830</v>
      </c>
      <c r="M491" s="186">
        <f t="shared" si="25"/>
        <v>735</v>
      </c>
      <c r="N491" s="186">
        <f t="shared" si="25"/>
        <v>739</v>
      </c>
      <c r="O491" s="186">
        <f t="shared" si="25"/>
        <v>867</v>
      </c>
      <c r="P491" s="186">
        <f t="shared" si="25"/>
        <v>660</v>
      </c>
      <c r="Q491" s="186">
        <f t="shared" si="25"/>
        <v>566</v>
      </c>
      <c r="R491" s="77"/>
    </row>
    <row r="492" spans="10:18" ht="5.25" customHeight="1" thickBot="1">
      <c r="J492" s="1"/>
      <c r="K492" s="1"/>
      <c r="L492" s="1"/>
      <c r="M492" s="1"/>
      <c r="N492" s="1"/>
      <c r="O492" s="1"/>
      <c r="P492" s="1"/>
      <c r="Q492" s="1"/>
      <c r="R492" s="83"/>
    </row>
    <row r="493" spans="1:17" ht="16.5" customHeight="1" thickBot="1">
      <c r="A493" s="291" t="s">
        <v>372</v>
      </c>
      <c r="B493" s="291"/>
      <c r="C493" s="291"/>
      <c r="D493" s="291"/>
      <c r="E493" s="291"/>
      <c r="F493" s="291"/>
      <c r="G493" s="291"/>
      <c r="J493" s="201">
        <f aca="true" t="shared" si="26" ref="J493:Q493">J487+J488+J489*0.2</f>
        <v>504.4</v>
      </c>
      <c r="K493" s="202">
        <f t="shared" si="26"/>
        <v>530.8</v>
      </c>
      <c r="L493" s="203">
        <f t="shared" si="26"/>
        <v>650.6</v>
      </c>
      <c r="M493" s="202">
        <f t="shared" si="26"/>
        <v>604</v>
      </c>
      <c r="N493" s="203">
        <f t="shared" si="26"/>
        <v>541.2</v>
      </c>
      <c r="O493" s="202">
        <f t="shared" si="26"/>
        <v>609</v>
      </c>
      <c r="P493" s="203">
        <f t="shared" si="26"/>
        <v>534.2</v>
      </c>
      <c r="Q493" s="202">
        <f t="shared" si="26"/>
        <v>409</v>
      </c>
    </row>
    <row r="494" spans="1:17" ht="16.5" customHeight="1" thickBot="1">
      <c r="A494" s="291" t="s">
        <v>443</v>
      </c>
      <c r="B494" s="291"/>
      <c r="C494" s="291"/>
      <c r="D494" s="291"/>
      <c r="E494" s="291"/>
      <c r="F494" s="291"/>
      <c r="G494" s="291"/>
      <c r="H494" s="291"/>
      <c r="J494" s="198">
        <f>J493/18</f>
        <v>28.022222222222222</v>
      </c>
      <c r="K494" s="199">
        <f>K493/17</f>
        <v>31.2235294117647</v>
      </c>
      <c r="L494" s="200">
        <f>L493/18</f>
        <v>36.144444444444446</v>
      </c>
      <c r="M494" s="199">
        <f>M493/17</f>
        <v>35.529411764705884</v>
      </c>
      <c r="N494" s="200">
        <f>N493/18</f>
        <v>30.06666666666667</v>
      </c>
      <c r="O494" s="199">
        <f>O493/15</f>
        <v>40.6</v>
      </c>
      <c r="P494" s="200">
        <f>P493/18</f>
        <v>29.67777777777778</v>
      </c>
      <c r="Q494" s="199">
        <f>Q493/12</f>
        <v>34.083333333333336</v>
      </c>
    </row>
    <row r="495" spans="1:21" ht="10.5" customHeight="1" thickBot="1">
      <c r="A495" s="111"/>
      <c r="B495" s="111"/>
      <c r="C495" s="111"/>
      <c r="D495" s="111"/>
      <c r="E495" s="111"/>
      <c r="F495" s="111"/>
      <c r="G495" s="111"/>
      <c r="J495" s="106"/>
      <c r="K495" s="106"/>
      <c r="L495" s="10"/>
      <c r="M495" s="57"/>
      <c r="N495" s="57"/>
      <c r="O495" s="57"/>
      <c r="P495" s="57"/>
      <c r="Q495" s="57"/>
      <c r="R495" s="319"/>
      <c r="S495" s="319"/>
      <c r="T495" s="106"/>
      <c r="U495" s="106"/>
    </row>
    <row r="496" spans="1:21" ht="15" customHeight="1" thickBot="1">
      <c r="A496" s="298" t="s">
        <v>2</v>
      </c>
      <c r="B496" s="299"/>
      <c r="C496" s="142">
        <v>1</v>
      </c>
      <c r="D496" s="143">
        <v>2</v>
      </c>
      <c r="E496" s="143">
        <v>3</v>
      </c>
      <c r="F496" s="143">
        <v>4</v>
      </c>
      <c r="G496" s="143">
        <v>5</v>
      </c>
      <c r="H496" s="143">
        <v>6</v>
      </c>
      <c r="I496" s="143">
        <v>7</v>
      </c>
      <c r="J496" s="144">
        <v>8</v>
      </c>
      <c r="L496" s="298" t="s">
        <v>146</v>
      </c>
      <c r="M496" s="320"/>
      <c r="N496" s="320"/>
      <c r="O496" s="320"/>
      <c r="P496" s="299"/>
      <c r="Q496" s="92" t="s">
        <v>147</v>
      </c>
      <c r="R496" s="300" t="s">
        <v>148</v>
      </c>
      <c r="S496" s="301"/>
      <c r="T496" s="93" t="s">
        <v>373</v>
      </c>
      <c r="U496" s="106"/>
    </row>
    <row r="497" spans="1:21" ht="15" customHeight="1" thickBot="1">
      <c r="A497" s="324" t="s">
        <v>403</v>
      </c>
      <c r="B497" s="325"/>
      <c r="C497" s="189">
        <f>COUNTIF($T$13:$T$479,1)</f>
        <v>4</v>
      </c>
      <c r="D497" s="189">
        <f>COUNTIF($T$13:$T$479,2)</f>
        <v>5</v>
      </c>
      <c r="E497" s="189">
        <f>COUNTIF($T$13:$T$479,3)</f>
        <v>5</v>
      </c>
      <c r="F497" s="189">
        <f>COUNTIF($T$13:$T$479,4)</f>
        <v>5</v>
      </c>
      <c r="G497" s="189">
        <f>COUNTIF($T$13:$T$479,5)</f>
        <v>5</v>
      </c>
      <c r="H497" s="189">
        <f>COUNTIF($T$13:$T$479,6)</f>
        <v>4</v>
      </c>
      <c r="I497" s="189">
        <f>COUNTIF($T$13:$T$479,7)</f>
        <v>3</v>
      </c>
      <c r="J497" s="222">
        <f>COUNTIF($T$13:$T$479,8)</f>
        <v>4</v>
      </c>
      <c r="L497" s="321" t="s">
        <v>402</v>
      </c>
      <c r="M497" s="322"/>
      <c r="N497" s="322"/>
      <c r="O497" s="322"/>
      <c r="P497" s="323"/>
      <c r="Q497" s="187">
        <v>2</v>
      </c>
      <c r="R497" s="284">
        <v>2</v>
      </c>
      <c r="S497" s="285"/>
      <c r="T497" s="188">
        <v>2</v>
      </c>
      <c r="U497" s="106"/>
    </row>
    <row r="498" spans="1:21" ht="15" customHeight="1" thickBot="1">
      <c r="A498" s="326" t="s">
        <v>404</v>
      </c>
      <c r="B498" s="327"/>
      <c r="C498" s="189">
        <f>COUNTIF($S$13:$S$479,1)</f>
        <v>7</v>
      </c>
      <c r="D498" s="189">
        <f>COUNTIF($S$13:$S$479,2)</f>
        <v>6</v>
      </c>
      <c r="E498" s="189">
        <f>COUNTIF($S$13:$S$479,3)</f>
        <v>9</v>
      </c>
      <c r="F498" s="189">
        <f>COUNTIF($S$13:$S$479,4)</f>
        <v>8</v>
      </c>
      <c r="G498" s="189">
        <f>COUNTIF($S$13:$S$479,5)</f>
        <v>6</v>
      </c>
      <c r="H498" s="189">
        <f>COUNTIF($S$13:$S$479,6)</f>
        <v>8</v>
      </c>
      <c r="I498" s="189">
        <f>COUNTIF($S$13:$S$479,7)</f>
        <v>8</v>
      </c>
      <c r="J498" s="189">
        <f>COUNTIF($S$13:$S$479,8)</f>
        <v>4</v>
      </c>
      <c r="L498" s="321" t="s">
        <v>399</v>
      </c>
      <c r="M498" s="322"/>
      <c r="N498" s="322"/>
      <c r="O498" s="322"/>
      <c r="P498" s="323"/>
      <c r="Q498" s="187">
        <v>4</v>
      </c>
      <c r="R498" s="284">
        <v>2</v>
      </c>
      <c r="S498" s="285"/>
      <c r="T498" s="188">
        <v>1</v>
      </c>
      <c r="U498" s="106"/>
    </row>
    <row r="499" spans="1:21" ht="15" customHeight="1" thickBot="1">
      <c r="A499" s="329" t="s">
        <v>405</v>
      </c>
      <c r="B499" s="330"/>
      <c r="C499" s="223">
        <f>COUNTIF($R$13:$R$479,1)</f>
        <v>0</v>
      </c>
      <c r="D499" s="223">
        <f>COUNTIF($R$13:$R$479,2)</f>
        <v>0</v>
      </c>
      <c r="E499" s="223">
        <f>COUNTIF($R$13:$R$479,3)</f>
        <v>0</v>
      </c>
      <c r="F499" s="223">
        <f>COUNTIF($R$13:$R$479,4)</f>
        <v>1</v>
      </c>
      <c r="G499" s="223">
        <f>COUNTIF($R$13:$R$479,5)</f>
        <v>0</v>
      </c>
      <c r="H499" s="223">
        <f>COUNTIF($R$13:$R$479,6)</f>
        <v>0</v>
      </c>
      <c r="I499" s="223">
        <f>COUNTIF($R$13:$R$479,7)</f>
        <v>1</v>
      </c>
      <c r="J499" s="188">
        <f>COUNTIF($R$13:$R$479,8)</f>
        <v>1</v>
      </c>
      <c r="L499" s="321" t="s">
        <v>400</v>
      </c>
      <c r="M499" s="322"/>
      <c r="N499" s="322"/>
      <c r="O499" s="322"/>
      <c r="P499" s="323"/>
      <c r="Q499" s="188">
        <v>6</v>
      </c>
      <c r="R499" s="284">
        <v>2</v>
      </c>
      <c r="S499" s="285"/>
      <c r="T499" s="188">
        <v>2</v>
      </c>
      <c r="U499" s="106"/>
    </row>
    <row r="500" spans="12:21" ht="14.25" customHeight="1" thickBot="1">
      <c r="L500" s="321" t="s">
        <v>401</v>
      </c>
      <c r="M500" s="322"/>
      <c r="N500" s="322"/>
      <c r="O500" s="322"/>
      <c r="P500" s="323"/>
      <c r="Q500" s="188">
        <v>8</v>
      </c>
      <c r="R500" s="284">
        <v>2</v>
      </c>
      <c r="S500" s="285"/>
      <c r="T500" s="188">
        <v>3</v>
      </c>
      <c r="U500" s="106"/>
    </row>
    <row r="501" spans="1:6" ht="15" customHeight="1" thickBot="1">
      <c r="A501" s="298" t="s">
        <v>149</v>
      </c>
      <c r="B501" s="299"/>
      <c r="C501" s="4" t="s">
        <v>150</v>
      </c>
      <c r="D501" s="5"/>
      <c r="E501" s="94" t="s">
        <v>151</v>
      </c>
      <c r="F501" s="5"/>
    </row>
    <row r="502" spans="1:6" ht="15" customHeight="1" thickBot="1">
      <c r="A502" s="331" t="s">
        <v>152</v>
      </c>
      <c r="B502" s="332"/>
      <c r="C502" s="300">
        <v>8</v>
      </c>
      <c r="D502" s="301"/>
      <c r="E502" s="300">
        <v>1</v>
      </c>
      <c r="F502" s="301"/>
    </row>
    <row r="503" spans="1:6" ht="15" customHeight="1" thickBot="1">
      <c r="A503" s="296" t="s">
        <v>153</v>
      </c>
      <c r="B503" s="297"/>
      <c r="C503" s="300">
        <v>8</v>
      </c>
      <c r="D503" s="301"/>
      <c r="E503" s="300">
        <v>1</v>
      </c>
      <c r="F503" s="301"/>
    </row>
    <row r="504" spans="1:6" ht="12" customHeight="1">
      <c r="A504" s="57"/>
      <c r="B504" s="57"/>
      <c r="C504" s="106"/>
      <c r="D504" s="106"/>
      <c r="E504" s="106"/>
      <c r="F504" s="106"/>
    </row>
    <row r="505" spans="1:6" ht="12" customHeight="1">
      <c r="A505" s="57"/>
      <c r="B505" s="57"/>
      <c r="C505" s="106"/>
      <c r="D505" s="106"/>
      <c r="E505" s="106"/>
      <c r="F505" s="106"/>
    </row>
    <row r="506" spans="1:6" ht="12" customHeight="1">
      <c r="A506" s="57"/>
      <c r="B506" s="57"/>
      <c r="C506" s="106"/>
      <c r="D506" s="106"/>
      <c r="E506" s="106"/>
      <c r="F506" s="106"/>
    </row>
    <row r="507" spans="2:22" s="207" customFormat="1" ht="18" customHeight="1">
      <c r="B507" s="293" t="s">
        <v>376</v>
      </c>
      <c r="C507" s="293"/>
      <c r="D507" s="293"/>
      <c r="E507" s="293"/>
      <c r="F507" s="293"/>
      <c r="G507" s="293"/>
      <c r="H507" s="293"/>
      <c r="M507" s="212" t="s">
        <v>383</v>
      </c>
      <c r="N507" s="212"/>
      <c r="O507" s="212"/>
      <c r="P507" s="208"/>
      <c r="U507" s="209"/>
      <c r="V507" s="210"/>
    </row>
    <row r="508" spans="2:22" s="207" customFormat="1" ht="18" customHeight="1">
      <c r="B508" s="213"/>
      <c r="C508" s="213"/>
      <c r="D508" s="213"/>
      <c r="E508" s="213"/>
      <c r="F508" s="213"/>
      <c r="G508" s="213"/>
      <c r="H508" s="213"/>
      <c r="M508" s="212"/>
      <c r="N508" s="212"/>
      <c r="O508" s="212"/>
      <c r="U508" s="209"/>
      <c r="V508" s="210"/>
    </row>
    <row r="509" spans="2:22" s="207" customFormat="1" ht="18" customHeight="1">
      <c r="B509" s="211"/>
      <c r="C509" s="211"/>
      <c r="D509" s="211"/>
      <c r="E509" s="211"/>
      <c r="F509" s="211"/>
      <c r="G509" s="211"/>
      <c r="H509" s="211"/>
      <c r="M509" s="212"/>
      <c r="N509" s="212"/>
      <c r="O509" s="212"/>
      <c r="U509" s="209"/>
      <c r="V509" s="210"/>
    </row>
    <row r="510" spans="2:22" s="207" customFormat="1" ht="18" customHeight="1">
      <c r="B510" s="293" t="s">
        <v>442</v>
      </c>
      <c r="C510" s="293"/>
      <c r="D510" s="293"/>
      <c r="E510" s="293"/>
      <c r="F510" s="293"/>
      <c r="G510" s="293"/>
      <c r="H510" s="293"/>
      <c r="M510" s="212" t="s">
        <v>439</v>
      </c>
      <c r="N510" s="212"/>
      <c r="O510" s="212"/>
      <c r="P510" s="208"/>
      <c r="Q510" s="208"/>
      <c r="R510" s="208"/>
      <c r="S510" s="208"/>
      <c r="T510" s="208"/>
      <c r="U510" s="210"/>
      <c r="V510" s="210"/>
    </row>
    <row r="511" ht="12" customHeight="1"/>
  </sheetData>
  <mergeCells count="151">
    <mergeCell ref="A78:B78"/>
    <mergeCell ref="H4:H9"/>
    <mergeCell ref="A11:U11"/>
    <mergeCell ref="G4:G9"/>
    <mergeCell ref="I4:I9"/>
    <mergeCell ref="S3:S9"/>
    <mergeCell ref="E3:H3"/>
    <mergeCell ref="J3:K3"/>
    <mergeCell ref="A12:U12"/>
    <mergeCell ref="R3:R9"/>
    <mergeCell ref="P3:Q3"/>
    <mergeCell ref="N3:O3"/>
    <mergeCell ref="A1:U1"/>
    <mergeCell ref="D2:I2"/>
    <mergeCell ref="J2:Q2"/>
    <mergeCell ref="R2:T2"/>
    <mergeCell ref="C2:C9"/>
    <mergeCell ref="D3:D9"/>
    <mergeCell ref="F4:F9"/>
    <mergeCell ref="L3:M3"/>
    <mergeCell ref="T3:T9"/>
    <mergeCell ref="E4:E9"/>
    <mergeCell ref="C502:D502"/>
    <mergeCell ref="R495:S495"/>
    <mergeCell ref="R496:S496"/>
    <mergeCell ref="D251:D257"/>
    <mergeCell ref="E252:E257"/>
    <mergeCell ref="F252:F257"/>
    <mergeCell ref="R497:S497"/>
    <mergeCell ref="A493:G493"/>
    <mergeCell ref="R499:S499"/>
    <mergeCell ref="R500:S500"/>
    <mergeCell ref="L368:M368"/>
    <mergeCell ref="P368:Q368"/>
    <mergeCell ref="D368:D374"/>
    <mergeCell ref="E368:H368"/>
    <mergeCell ref="J368:K368"/>
    <mergeCell ref="N368:O368"/>
    <mergeCell ref="G369:G374"/>
    <mergeCell ref="H369:H374"/>
    <mergeCell ref="I369:I374"/>
    <mergeCell ref="N416:O416"/>
    <mergeCell ref="J416:K416"/>
    <mergeCell ref="L416:M416"/>
    <mergeCell ref="T251:T257"/>
    <mergeCell ref="A259:U259"/>
    <mergeCell ref="H252:H257"/>
    <mergeCell ref="E251:H251"/>
    <mergeCell ref="A365:B365"/>
    <mergeCell ref="C367:C374"/>
    <mergeCell ref="D367:I367"/>
    <mergeCell ref="J137:Q137"/>
    <mergeCell ref="R367:T367"/>
    <mergeCell ref="A249:B249"/>
    <mergeCell ref="D250:I250"/>
    <mergeCell ref="J367:Q367"/>
    <mergeCell ref="G252:G257"/>
    <mergeCell ref="R137:T137"/>
    <mergeCell ref="A146:U146"/>
    <mergeCell ref="A147:U147"/>
    <mergeCell ref="C250:C257"/>
    <mergeCell ref="I139:I144"/>
    <mergeCell ref="P138:Q138"/>
    <mergeCell ref="R138:R144"/>
    <mergeCell ref="C137:C144"/>
    <mergeCell ref="D138:D144"/>
    <mergeCell ref="N138:O138"/>
    <mergeCell ref="L138:M138"/>
    <mergeCell ref="E138:H138"/>
    <mergeCell ref="J138:K138"/>
    <mergeCell ref="D137:I137"/>
    <mergeCell ref="E139:E144"/>
    <mergeCell ref="F139:F144"/>
    <mergeCell ref="G139:G144"/>
    <mergeCell ref="H139:H144"/>
    <mergeCell ref="R251:R257"/>
    <mergeCell ref="J251:K251"/>
    <mergeCell ref="S251:S257"/>
    <mergeCell ref="S138:S144"/>
    <mergeCell ref="N251:O251"/>
    <mergeCell ref="J250:Q250"/>
    <mergeCell ref="R250:T250"/>
    <mergeCell ref="T138:T144"/>
    <mergeCell ref="A424:U424"/>
    <mergeCell ref="A485:B485"/>
    <mergeCell ref="A503:B503"/>
    <mergeCell ref="A501:B501"/>
    <mergeCell ref="L499:P499"/>
    <mergeCell ref="L500:P500"/>
    <mergeCell ref="A499:B499"/>
    <mergeCell ref="A502:B502"/>
    <mergeCell ref="R498:S498"/>
    <mergeCell ref="E502:F502"/>
    <mergeCell ref="B507:H507"/>
    <mergeCell ref="B510:H510"/>
    <mergeCell ref="A248:B248"/>
    <mergeCell ref="A413:B413"/>
    <mergeCell ref="E369:E374"/>
    <mergeCell ref="F369:F374"/>
    <mergeCell ref="C415:C422"/>
    <mergeCell ref="D416:D422"/>
    <mergeCell ref="C503:D503"/>
    <mergeCell ref="E503:F503"/>
    <mergeCell ref="I252:I257"/>
    <mergeCell ref="L251:M251"/>
    <mergeCell ref="P251:Q251"/>
    <mergeCell ref="I417:I422"/>
    <mergeCell ref="D415:I415"/>
    <mergeCell ref="E416:H416"/>
    <mergeCell ref="A377:U377"/>
    <mergeCell ref="S416:S422"/>
    <mergeCell ref="T416:T422"/>
    <mergeCell ref="E417:E422"/>
    <mergeCell ref="R368:R374"/>
    <mergeCell ref="T368:T374"/>
    <mergeCell ref="G417:G422"/>
    <mergeCell ref="H417:H422"/>
    <mergeCell ref="P416:Q416"/>
    <mergeCell ref="A376:U376"/>
    <mergeCell ref="S368:S374"/>
    <mergeCell ref="F417:F422"/>
    <mergeCell ref="R415:T415"/>
    <mergeCell ref="R416:R422"/>
    <mergeCell ref="C80:C87"/>
    <mergeCell ref="D80:I80"/>
    <mergeCell ref="J80:Q80"/>
    <mergeCell ref="R80:T80"/>
    <mergeCell ref="D81:D87"/>
    <mergeCell ref="E81:H81"/>
    <mergeCell ref="J81:K81"/>
    <mergeCell ref="L81:M81"/>
    <mergeCell ref="N81:O81"/>
    <mergeCell ref="P81:Q81"/>
    <mergeCell ref="R81:R87"/>
    <mergeCell ref="S81:S87"/>
    <mergeCell ref="T81:T87"/>
    <mergeCell ref="E82:E87"/>
    <mergeCell ref="F82:F87"/>
    <mergeCell ref="G82:G87"/>
    <mergeCell ref="H82:H87"/>
    <mergeCell ref="I82:I87"/>
    <mergeCell ref="A89:U89"/>
    <mergeCell ref="A135:B135"/>
    <mergeCell ref="L497:P497"/>
    <mergeCell ref="L498:P498"/>
    <mergeCell ref="A497:B497"/>
    <mergeCell ref="A498:B498"/>
    <mergeCell ref="L496:P496"/>
    <mergeCell ref="A496:B496"/>
    <mergeCell ref="A494:H494"/>
    <mergeCell ref="J415:Q415"/>
  </mergeCells>
  <printOptions/>
  <pageMargins left="0.6" right="0" top="0.33" bottom="0.21" header="0.17" footer="0.17"/>
  <pageSetup horizontalDpi="600" verticalDpi="600" orientation="portrait" paperSize="9" scale="75" r:id="rId1"/>
  <headerFooter alignWithMargins="0">
    <oddHeader>&amp;C&amp;"Arial Cyr,полужирный"&amp;12Спеціальність: &amp;"Arial Cyr,полужирный курсив"Економічна кібернетика</oddHeader>
  </headerFooter>
  <rowBreaks count="4" manualBreakCount="4">
    <brk id="79" max="20" man="1"/>
    <brk id="136" max="20" man="1"/>
    <brk id="217" max="20" man="1"/>
    <brk id="366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27"/>
  <sheetViews>
    <sheetView workbookViewId="0" topLeftCell="A85">
      <selection activeCell="E97" sqref="E97"/>
    </sheetView>
  </sheetViews>
  <sheetFormatPr defaultColWidth="9.00390625" defaultRowHeight="12.75"/>
  <cols>
    <col min="1" max="1" width="6.625" style="0" customWidth="1"/>
    <col min="2" max="2" width="18.375" style="0" customWidth="1"/>
    <col min="3" max="3" width="8.625" style="0" customWidth="1"/>
    <col min="4" max="4" width="5.625" style="0" customWidth="1"/>
    <col min="5" max="8" width="4.75390625" style="0" customWidth="1"/>
    <col min="9" max="9" width="5.625" style="0" customWidth="1"/>
    <col min="10" max="17" width="4.75390625" style="0" customWidth="1"/>
    <col min="18" max="20" width="4.375" style="0" customWidth="1"/>
    <col min="21" max="21" width="13.875" style="1" bestFit="1" customWidth="1"/>
    <col min="22" max="22" width="9.125" style="131" customWidth="1"/>
  </cols>
  <sheetData>
    <row r="1" spans="1:21" ht="16.5" thickBot="1">
      <c r="A1" s="308" t="s">
        <v>349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 ht="12.75" customHeight="1" thickBot="1">
      <c r="A2" s="107"/>
      <c r="B2" s="71"/>
      <c r="C2" s="282" t="s">
        <v>343</v>
      </c>
      <c r="D2" s="309" t="s">
        <v>112</v>
      </c>
      <c r="E2" s="310"/>
      <c r="F2" s="310"/>
      <c r="G2" s="310"/>
      <c r="H2" s="310"/>
      <c r="I2" s="311"/>
      <c r="J2" s="312" t="s">
        <v>1</v>
      </c>
      <c r="K2" s="313"/>
      <c r="L2" s="313"/>
      <c r="M2" s="313"/>
      <c r="N2" s="313"/>
      <c r="O2" s="313"/>
      <c r="P2" s="313"/>
      <c r="Q2" s="314"/>
      <c r="R2" s="312" t="s">
        <v>2</v>
      </c>
      <c r="S2" s="313"/>
      <c r="T2" s="314"/>
      <c r="U2" s="107"/>
    </row>
    <row r="3" spans="1:21" ht="12.75" customHeight="1" thickBot="1">
      <c r="A3" s="72" t="s">
        <v>265</v>
      </c>
      <c r="B3" s="73"/>
      <c r="C3" s="283"/>
      <c r="D3" s="279" t="s">
        <v>341</v>
      </c>
      <c r="E3" s="302" t="s">
        <v>113</v>
      </c>
      <c r="F3" s="303"/>
      <c r="G3" s="303"/>
      <c r="H3" s="303"/>
      <c r="I3" s="71"/>
      <c r="J3" s="289" t="s">
        <v>5</v>
      </c>
      <c r="K3" s="290"/>
      <c r="L3" s="289" t="s">
        <v>6</v>
      </c>
      <c r="M3" s="290"/>
      <c r="N3" s="289" t="s">
        <v>7</v>
      </c>
      <c r="O3" s="290"/>
      <c r="P3" s="289" t="s">
        <v>8</v>
      </c>
      <c r="Q3" s="290"/>
      <c r="R3" s="306" t="s">
        <v>141</v>
      </c>
      <c r="S3" s="282" t="s">
        <v>338</v>
      </c>
      <c r="T3" s="306" t="s">
        <v>42</v>
      </c>
      <c r="U3" s="72" t="s">
        <v>9</v>
      </c>
    </row>
    <row r="4" spans="1:21" ht="12.75" customHeight="1" thickBot="1">
      <c r="A4" s="72" t="s">
        <v>3</v>
      </c>
      <c r="B4" s="72" t="s">
        <v>0</v>
      </c>
      <c r="C4" s="283"/>
      <c r="D4" s="280"/>
      <c r="E4" s="282" t="s">
        <v>342</v>
      </c>
      <c r="F4" s="276" t="s">
        <v>344</v>
      </c>
      <c r="G4" s="282" t="s">
        <v>345</v>
      </c>
      <c r="H4" s="279" t="s">
        <v>340</v>
      </c>
      <c r="I4" s="281" t="s">
        <v>339</v>
      </c>
      <c r="J4" s="123" t="s">
        <v>11</v>
      </c>
      <c r="K4" s="124" t="s">
        <v>12</v>
      </c>
      <c r="L4" s="123" t="s">
        <v>13</v>
      </c>
      <c r="M4" s="124" t="s">
        <v>14</v>
      </c>
      <c r="N4" s="123" t="s">
        <v>15</v>
      </c>
      <c r="O4" s="124" t="s">
        <v>16</v>
      </c>
      <c r="P4" s="123" t="s">
        <v>17</v>
      </c>
      <c r="Q4" s="113" t="s">
        <v>18</v>
      </c>
      <c r="R4" s="281"/>
      <c r="S4" s="283"/>
      <c r="T4" s="281"/>
      <c r="U4" s="72" t="s">
        <v>19</v>
      </c>
    </row>
    <row r="5" spans="1:21" ht="12.75" customHeight="1">
      <c r="A5" s="73"/>
      <c r="B5" s="72" t="s">
        <v>4</v>
      </c>
      <c r="C5" s="283"/>
      <c r="D5" s="280"/>
      <c r="E5" s="283"/>
      <c r="F5" s="277"/>
      <c r="G5" s="283"/>
      <c r="H5" s="280"/>
      <c r="I5" s="281"/>
      <c r="J5" s="120" t="s">
        <v>20</v>
      </c>
      <c r="K5" s="121" t="s">
        <v>20</v>
      </c>
      <c r="L5" s="6" t="s">
        <v>20</v>
      </c>
      <c r="M5" s="121" t="s">
        <v>20</v>
      </c>
      <c r="N5" s="6" t="s">
        <v>20</v>
      </c>
      <c r="O5" s="6" t="s">
        <v>20</v>
      </c>
      <c r="P5" s="121" t="s">
        <v>20</v>
      </c>
      <c r="Q5" s="6" t="s">
        <v>20</v>
      </c>
      <c r="R5" s="278"/>
      <c r="S5" s="283"/>
      <c r="T5" s="281"/>
      <c r="U5" s="72" t="s">
        <v>21</v>
      </c>
    </row>
    <row r="6" spans="1:21" ht="12.75" customHeight="1">
      <c r="A6" s="73"/>
      <c r="B6" s="73"/>
      <c r="C6" s="283"/>
      <c r="D6" s="280"/>
      <c r="E6" s="283"/>
      <c r="F6" s="277"/>
      <c r="G6" s="283"/>
      <c r="H6" s="280"/>
      <c r="I6" s="281"/>
      <c r="J6" s="7" t="s">
        <v>22</v>
      </c>
      <c r="K6" s="8" t="s">
        <v>22</v>
      </c>
      <c r="L6" s="7" t="s">
        <v>22</v>
      </c>
      <c r="M6" s="8" t="s">
        <v>22</v>
      </c>
      <c r="N6" s="7" t="s">
        <v>22</v>
      </c>
      <c r="O6" s="7" t="s">
        <v>22</v>
      </c>
      <c r="P6" s="8" t="s">
        <v>22</v>
      </c>
      <c r="Q6" s="7" t="s">
        <v>22</v>
      </c>
      <c r="R6" s="278"/>
      <c r="S6" s="283"/>
      <c r="T6" s="281"/>
      <c r="U6" s="72"/>
    </row>
    <row r="7" spans="1:21" ht="12.75" customHeight="1">
      <c r="A7" s="73"/>
      <c r="B7" s="73"/>
      <c r="C7" s="283"/>
      <c r="D7" s="280"/>
      <c r="E7" s="283"/>
      <c r="F7" s="277"/>
      <c r="G7" s="283"/>
      <c r="H7" s="280"/>
      <c r="I7" s="281"/>
      <c r="J7" s="7" t="s">
        <v>23</v>
      </c>
      <c r="K7" s="8" t="s">
        <v>23</v>
      </c>
      <c r="L7" s="7" t="s">
        <v>23</v>
      </c>
      <c r="M7" s="8" t="s">
        <v>23</v>
      </c>
      <c r="N7" s="7" t="s">
        <v>23</v>
      </c>
      <c r="O7" s="7" t="s">
        <v>23</v>
      </c>
      <c r="P7" s="8" t="s">
        <v>23</v>
      </c>
      <c r="Q7" s="7" t="s">
        <v>23</v>
      </c>
      <c r="R7" s="278"/>
      <c r="S7" s="283"/>
      <c r="T7" s="281"/>
      <c r="U7" s="72"/>
    </row>
    <row r="8" spans="1:21" ht="12.75" customHeight="1">
      <c r="A8" s="73"/>
      <c r="B8" s="73"/>
      <c r="C8" s="283"/>
      <c r="D8" s="280"/>
      <c r="E8" s="283"/>
      <c r="F8" s="277"/>
      <c r="G8" s="283"/>
      <c r="H8" s="280"/>
      <c r="I8" s="281"/>
      <c r="J8" s="7" t="s">
        <v>61</v>
      </c>
      <c r="K8" s="7" t="s">
        <v>61</v>
      </c>
      <c r="L8" s="7" t="s">
        <v>61</v>
      </c>
      <c r="M8" s="7" t="s">
        <v>61</v>
      </c>
      <c r="N8" s="7" t="s">
        <v>61</v>
      </c>
      <c r="O8" s="7" t="s">
        <v>61</v>
      </c>
      <c r="P8" s="7" t="s">
        <v>61</v>
      </c>
      <c r="Q8" s="7" t="s">
        <v>61</v>
      </c>
      <c r="R8" s="278"/>
      <c r="S8" s="283"/>
      <c r="T8" s="281"/>
      <c r="U8" s="72"/>
    </row>
    <row r="9" spans="1:21" ht="12.75" customHeight="1" thickBot="1">
      <c r="A9" s="108"/>
      <c r="B9" s="73"/>
      <c r="C9" s="292"/>
      <c r="D9" s="307"/>
      <c r="E9" s="283"/>
      <c r="F9" s="278"/>
      <c r="G9" s="283"/>
      <c r="H9" s="280"/>
      <c r="I9" s="281"/>
      <c r="J9" s="122" t="s">
        <v>10</v>
      </c>
      <c r="K9" s="122" t="s">
        <v>10</v>
      </c>
      <c r="L9" s="122" t="s">
        <v>10</v>
      </c>
      <c r="M9" s="122" t="s">
        <v>10</v>
      </c>
      <c r="N9" s="122" t="s">
        <v>10</v>
      </c>
      <c r="O9" s="122" t="s">
        <v>10</v>
      </c>
      <c r="P9" s="122" t="s">
        <v>10</v>
      </c>
      <c r="Q9" s="122" t="s">
        <v>10</v>
      </c>
      <c r="R9" s="278"/>
      <c r="S9" s="283"/>
      <c r="T9" s="281"/>
      <c r="U9" s="102"/>
    </row>
    <row r="10" spans="1:21" ht="12.75" customHeight="1" thickBot="1">
      <c r="A10" s="110">
        <v>1</v>
      </c>
      <c r="B10" s="80">
        <v>2</v>
      </c>
      <c r="C10" s="80">
        <v>3</v>
      </c>
      <c r="D10" s="98">
        <v>4</v>
      </c>
      <c r="E10" s="80">
        <v>5</v>
      </c>
      <c r="F10" s="98">
        <v>6</v>
      </c>
      <c r="G10" s="80">
        <v>7</v>
      </c>
      <c r="H10" s="98">
        <v>8</v>
      </c>
      <c r="I10" s="80">
        <v>9</v>
      </c>
      <c r="J10" s="80">
        <v>10</v>
      </c>
      <c r="K10" s="98">
        <v>11</v>
      </c>
      <c r="L10" s="80">
        <v>12</v>
      </c>
      <c r="M10" s="98">
        <v>13</v>
      </c>
      <c r="N10" s="80">
        <v>14</v>
      </c>
      <c r="O10" s="98">
        <v>15</v>
      </c>
      <c r="P10" s="80">
        <v>16</v>
      </c>
      <c r="Q10" s="109">
        <v>17</v>
      </c>
      <c r="R10" s="91">
        <v>18</v>
      </c>
      <c r="S10" s="119">
        <v>19</v>
      </c>
      <c r="T10" s="119">
        <v>20</v>
      </c>
      <c r="U10" s="102">
        <v>21</v>
      </c>
    </row>
    <row r="11" spans="1:21" ht="12.75" customHeight="1" thickBot="1">
      <c r="A11" s="255" t="s">
        <v>24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305"/>
    </row>
    <row r="12" spans="1:21" ht="12.75" customHeight="1" thickBot="1">
      <c r="A12" s="255" t="s">
        <v>25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305"/>
    </row>
    <row r="13" spans="1:21" ht="12.75" customHeight="1">
      <c r="A13" s="227"/>
      <c r="B13" s="253"/>
      <c r="C13" s="14"/>
      <c r="D13" s="14"/>
      <c r="E13" s="36"/>
      <c r="F13" s="32"/>
      <c r="G13" s="14"/>
      <c r="H13" s="12"/>
      <c r="I13" s="12"/>
      <c r="J13" s="44"/>
      <c r="K13" s="45">
        <v>40</v>
      </c>
      <c r="L13" s="45"/>
      <c r="M13" s="45"/>
      <c r="N13" s="45"/>
      <c r="O13" s="45"/>
      <c r="P13" s="45"/>
      <c r="Q13" s="39"/>
      <c r="R13" s="32"/>
      <c r="S13" s="14"/>
      <c r="T13" s="14"/>
      <c r="U13" s="46"/>
    </row>
    <row r="14" spans="1:21" ht="12.75" customHeight="1">
      <c r="A14" s="228" t="s">
        <v>418</v>
      </c>
      <c r="B14" s="254" t="s">
        <v>26</v>
      </c>
      <c r="C14" s="17">
        <f>D14/36</f>
        <v>6</v>
      </c>
      <c r="D14" s="17">
        <f>SUM(E14:I14)</f>
        <v>216</v>
      </c>
      <c r="E14" s="16">
        <f>SUM(J13:Q13)</f>
        <v>40</v>
      </c>
      <c r="F14" s="17">
        <f>SUM(J14:Q14)</f>
        <v>48</v>
      </c>
      <c r="G14" s="17">
        <f>SUM(J15:Q15)</f>
        <v>28</v>
      </c>
      <c r="H14" s="16">
        <f>SUM(J16:Q16)</f>
        <v>3</v>
      </c>
      <c r="I14" s="13">
        <f>SUM(J17:Q17)</f>
        <v>97</v>
      </c>
      <c r="J14" s="20"/>
      <c r="K14" s="21">
        <v>48</v>
      </c>
      <c r="L14" s="22"/>
      <c r="M14" s="22"/>
      <c r="N14" s="22"/>
      <c r="O14" s="22"/>
      <c r="P14" s="22"/>
      <c r="Q14" s="23"/>
      <c r="R14" s="16"/>
      <c r="S14" s="17"/>
      <c r="T14" s="17" t="s">
        <v>222</v>
      </c>
      <c r="U14" s="84" t="s">
        <v>27</v>
      </c>
    </row>
    <row r="15" spans="1:22" ht="12.75" customHeight="1">
      <c r="A15" s="228"/>
      <c r="B15" s="257" t="s">
        <v>350</v>
      </c>
      <c r="C15" s="17"/>
      <c r="D15" s="17"/>
      <c r="E15" s="15"/>
      <c r="F15" s="16"/>
      <c r="G15" s="18"/>
      <c r="H15" s="19"/>
      <c r="I15" s="19"/>
      <c r="J15" s="20"/>
      <c r="K15" s="21">
        <v>28</v>
      </c>
      <c r="L15" s="22"/>
      <c r="M15" s="22"/>
      <c r="N15" s="22"/>
      <c r="O15" s="22"/>
      <c r="P15" s="22"/>
      <c r="Q15" s="23"/>
      <c r="R15" s="16"/>
      <c r="S15" s="17"/>
      <c r="T15" s="17">
        <v>2</v>
      </c>
      <c r="U15" s="84" t="s">
        <v>28</v>
      </c>
      <c r="V15" s="131" t="s">
        <v>371</v>
      </c>
    </row>
    <row r="16" spans="1:21" ht="12.75" customHeight="1">
      <c r="A16" s="228"/>
      <c r="B16" s="257" t="s">
        <v>351</v>
      </c>
      <c r="C16" s="17"/>
      <c r="D16" s="17"/>
      <c r="E16" s="15"/>
      <c r="F16" s="16"/>
      <c r="G16" s="17"/>
      <c r="H16" s="13"/>
      <c r="I16" s="13"/>
      <c r="J16" s="20"/>
      <c r="K16" s="22">
        <v>3</v>
      </c>
      <c r="L16" s="22"/>
      <c r="M16" s="22"/>
      <c r="N16" s="22"/>
      <c r="O16" s="22"/>
      <c r="P16" s="22"/>
      <c r="Q16" s="23"/>
      <c r="R16" s="16"/>
      <c r="S16" s="17"/>
      <c r="T16" s="17" t="s">
        <v>222</v>
      </c>
      <c r="U16" s="84"/>
    </row>
    <row r="17" spans="1:21" ht="12.75" customHeight="1" thickBot="1">
      <c r="A17" s="229"/>
      <c r="B17" s="258" t="s">
        <v>352</v>
      </c>
      <c r="C17" s="25"/>
      <c r="D17" s="25"/>
      <c r="E17" s="26"/>
      <c r="F17" s="27"/>
      <c r="G17" s="25"/>
      <c r="H17" s="24"/>
      <c r="I17" s="24"/>
      <c r="J17" s="28"/>
      <c r="K17" s="29">
        <v>97</v>
      </c>
      <c r="L17" s="29"/>
      <c r="M17" s="29"/>
      <c r="N17" s="29"/>
      <c r="O17" s="29"/>
      <c r="P17" s="29"/>
      <c r="Q17" s="30"/>
      <c r="R17" s="27"/>
      <c r="S17" s="25"/>
      <c r="T17" s="25"/>
      <c r="U17" s="171"/>
    </row>
    <row r="18" spans="1:21" ht="12.75" customHeight="1">
      <c r="A18" s="230"/>
      <c r="B18" s="259"/>
      <c r="C18" s="14"/>
      <c r="D18" s="14"/>
      <c r="E18" s="32"/>
      <c r="F18" s="14"/>
      <c r="G18" s="14"/>
      <c r="H18" s="32"/>
      <c r="I18" s="12"/>
      <c r="J18" s="33">
        <v>26</v>
      </c>
      <c r="K18" s="34"/>
      <c r="L18" s="34"/>
      <c r="M18" s="34"/>
      <c r="N18" s="34"/>
      <c r="O18" s="34"/>
      <c r="P18" s="34"/>
      <c r="Q18" s="35"/>
      <c r="R18" s="36"/>
      <c r="S18" s="14"/>
      <c r="T18" s="14"/>
      <c r="U18" s="172"/>
    </row>
    <row r="19" spans="1:21" ht="12.75" customHeight="1">
      <c r="A19" s="231" t="s">
        <v>419</v>
      </c>
      <c r="B19" s="260" t="s">
        <v>29</v>
      </c>
      <c r="C19" s="17">
        <f>D19/36</f>
        <v>4</v>
      </c>
      <c r="D19" s="17">
        <f>SUM(E19:I19)</f>
        <v>144</v>
      </c>
      <c r="E19" s="16">
        <f>SUM(J18:Q18)</f>
        <v>26</v>
      </c>
      <c r="F19" s="17">
        <f>SUM(J19:Q19)</f>
        <v>28</v>
      </c>
      <c r="G19" s="17">
        <f>SUM(J20:Q20)</f>
        <v>20</v>
      </c>
      <c r="H19" s="16">
        <f>SUM(J21:Q21)</f>
        <v>3</v>
      </c>
      <c r="I19" s="13">
        <f>SUM(J22:Q22)</f>
        <v>67</v>
      </c>
      <c r="J19" s="20">
        <v>28</v>
      </c>
      <c r="K19" s="22"/>
      <c r="L19" s="22"/>
      <c r="M19" s="22"/>
      <c r="N19" s="22"/>
      <c r="O19" s="22"/>
      <c r="P19" s="22"/>
      <c r="Q19" s="38"/>
      <c r="R19" s="15"/>
      <c r="S19" s="17"/>
      <c r="T19" s="17" t="s">
        <v>222</v>
      </c>
      <c r="U19" s="50" t="s">
        <v>27</v>
      </c>
    </row>
    <row r="20" spans="1:22" ht="12.75" customHeight="1">
      <c r="A20" s="231"/>
      <c r="B20" s="261" t="s">
        <v>353</v>
      </c>
      <c r="C20" s="17"/>
      <c r="D20" s="17"/>
      <c r="E20" s="16"/>
      <c r="F20" s="17"/>
      <c r="G20" s="17"/>
      <c r="H20" s="16"/>
      <c r="I20" s="13"/>
      <c r="J20" s="20">
        <v>20</v>
      </c>
      <c r="K20" s="22"/>
      <c r="L20" s="22"/>
      <c r="M20" s="22"/>
      <c r="N20" s="22"/>
      <c r="O20" s="22"/>
      <c r="P20" s="22"/>
      <c r="Q20" s="38"/>
      <c r="R20" s="15"/>
      <c r="S20" s="17"/>
      <c r="T20" s="17">
        <v>1</v>
      </c>
      <c r="U20" s="50" t="s">
        <v>28</v>
      </c>
      <c r="V20" s="131" t="s">
        <v>371</v>
      </c>
    </row>
    <row r="21" spans="1:21" ht="12.75" customHeight="1">
      <c r="A21" s="231"/>
      <c r="B21" s="262" t="s">
        <v>354</v>
      </c>
      <c r="C21" s="17"/>
      <c r="D21" s="17"/>
      <c r="E21" s="16"/>
      <c r="F21" s="17"/>
      <c r="G21" s="17"/>
      <c r="H21" s="16"/>
      <c r="I21" s="13"/>
      <c r="J21" s="20">
        <v>3</v>
      </c>
      <c r="K21" s="22"/>
      <c r="L21" s="22"/>
      <c r="M21" s="22"/>
      <c r="N21" s="22"/>
      <c r="O21" s="22"/>
      <c r="P21" s="22"/>
      <c r="Q21" s="38"/>
      <c r="R21" s="15"/>
      <c r="S21" s="17"/>
      <c r="T21" s="17"/>
      <c r="U21" s="50"/>
    </row>
    <row r="22" spans="1:21" ht="12.75" customHeight="1" thickBot="1">
      <c r="A22" s="232"/>
      <c r="B22" s="263"/>
      <c r="C22" s="25"/>
      <c r="D22" s="25"/>
      <c r="E22" s="27"/>
      <c r="F22" s="25"/>
      <c r="G22" s="25"/>
      <c r="H22" s="27"/>
      <c r="I22" s="24"/>
      <c r="J22" s="28">
        <v>67</v>
      </c>
      <c r="K22" s="29"/>
      <c r="L22" s="29"/>
      <c r="M22" s="29"/>
      <c r="N22" s="29"/>
      <c r="O22" s="29"/>
      <c r="P22" s="29"/>
      <c r="Q22" s="26"/>
      <c r="R22" s="26"/>
      <c r="S22" s="25"/>
      <c r="T22" s="25"/>
      <c r="U22" s="173"/>
    </row>
    <row r="23" spans="1:21" ht="12.75" customHeight="1">
      <c r="A23" s="230"/>
      <c r="B23" s="259"/>
      <c r="C23" s="14"/>
      <c r="D23" s="14"/>
      <c r="E23" s="32"/>
      <c r="F23" s="14"/>
      <c r="G23" s="14"/>
      <c r="H23" s="32"/>
      <c r="I23" s="12"/>
      <c r="J23" s="33"/>
      <c r="K23" s="34"/>
      <c r="L23" s="34">
        <v>22</v>
      </c>
      <c r="M23" s="34"/>
      <c r="N23" s="34"/>
      <c r="O23" s="34"/>
      <c r="P23" s="34"/>
      <c r="Q23" s="39"/>
      <c r="R23" s="14"/>
      <c r="S23" s="14"/>
      <c r="T23" s="14"/>
      <c r="U23" s="46" t="s">
        <v>434</v>
      </c>
    </row>
    <row r="24" spans="1:21" ht="12.75" customHeight="1">
      <c r="A24" s="231" t="s">
        <v>420</v>
      </c>
      <c r="B24" s="260" t="s">
        <v>43</v>
      </c>
      <c r="C24" s="17">
        <f>D24/36</f>
        <v>3</v>
      </c>
      <c r="D24" s="17">
        <f>SUM(E24:I24)</f>
        <v>108</v>
      </c>
      <c r="E24" s="16">
        <f>SUM(J23:Q23)</f>
        <v>22</v>
      </c>
      <c r="F24" s="17">
        <f>SUM(J24:Q24)</f>
        <v>20</v>
      </c>
      <c r="G24" s="17">
        <f>SUM(J25:Q25)</f>
        <v>20</v>
      </c>
      <c r="H24" s="16">
        <f>SUM(J26:Q26)</f>
        <v>3</v>
      </c>
      <c r="I24" s="13">
        <f>SUM(J27:Q27)</f>
        <v>43</v>
      </c>
      <c r="J24" s="20"/>
      <c r="K24" s="22"/>
      <c r="L24" s="22">
        <v>20</v>
      </c>
      <c r="M24" s="22"/>
      <c r="N24" s="22"/>
      <c r="O24" s="22"/>
      <c r="P24" s="22"/>
      <c r="Q24" s="38"/>
      <c r="R24" s="17"/>
      <c r="S24" s="17"/>
      <c r="T24" s="17" t="s">
        <v>222</v>
      </c>
      <c r="U24" s="177" t="s">
        <v>433</v>
      </c>
    </row>
    <row r="25" spans="1:22" ht="12.75" customHeight="1">
      <c r="A25" s="231"/>
      <c r="B25" s="260" t="s">
        <v>30</v>
      </c>
      <c r="C25" s="17"/>
      <c r="D25" s="17"/>
      <c r="E25" s="16"/>
      <c r="F25" s="17"/>
      <c r="G25" s="17"/>
      <c r="H25" s="16"/>
      <c r="I25" s="13"/>
      <c r="J25" s="20"/>
      <c r="K25" s="22"/>
      <c r="L25" s="22">
        <v>20</v>
      </c>
      <c r="M25" s="22"/>
      <c r="N25" s="22"/>
      <c r="O25" s="22"/>
      <c r="P25" s="22"/>
      <c r="Q25" s="38"/>
      <c r="R25" s="17"/>
      <c r="S25" s="17"/>
      <c r="T25" s="17">
        <v>3</v>
      </c>
      <c r="U25" s="84" t="s">
        <v>430</v>
      </c>
      <c r="V25" s="131" t="s">
        <v>371</v>
      </c>
    </row>
    <row r="26" spans="1:21" ht="12.75" customHeight="1">
      <c r="A26" s="231"/>
      <c r="B26" s="260"/>
      <c r="C26" s="17"/>
      <c r="D26" s="17"/>
      <c r="E26" s="16"/>
      <c r="F26" s="17"/>
      <c r="G26" s="17"/>
      <c r="H26" s="16"/>
      <c r="I26" s="13"/>
      <c r="J26" s="47"/>
      <c r="K26" s="48"/>
      <c r="L26" s="48">
        <v>3</v>
      </c>
      <c r="M26" s="48"/>
      <c r="N26" s="48"/>
      <c r="O26" s="48"/>
      <c r="P26" s="48"/>
      <c r="Q26" s="38"/>
      <c r="R26" s="17"/>
      <c r="S26" s="17"/>
      <c r="T26" s="17"/>
      <c r="U26" s="84" t="s">
        <v>431</v>
      </c>
    </row>
    <row r="27" spans="1:21" ht="12.75" customHeight="1" thickBot="1">
      <c r="A27" s="232"/>
      <c r="B27" s="263"/>
      <c r="C27" s="25"/>
      <c r="D27" s="25"/>
      <c r="E27" s="27"/>
      <c r="F27" s="25"/>
      <c r="G27" s="25"/>
      <c r="H27" s="27"/>
      <c r="I27" s="24"/>
      <c r="J27" s="28"/>
      <c r="K27" s="29"/>
      <c r="L27" s="29">
        <v>43</v>
      </c>
      <c r="M27" s="29"/>
      <c r="N27" s="29"/>
      <c r="O27" s="29"/>
      <c r="P27" s="29"/>
      <c r="Q27" s="26"/>
      <c r="R27" s="25"/>
      <c r="S27" s="25"/>
      <c r="T27" s="25"/>
      <c r="U27" s="171" t="s">
        <v>432</v>
      </c>
    </row>
    <row r="28" spans="1:21" ht="12.75" customHeight="1">
      <c r="A28" s="231"/>
      <c r="B28" s="260"/>
      <c r="C28" s="17"/>
      <c r="D28" s="17"/>
      <c r="E28" s="16"/>
      <c r="F28" s="17"/>
      <c r="G28" s="17"/>
      <c r="H28" s="16"/>
      <c r="I28" s="13"/>
      <c r="J28" s="33"/>
      <c r="K28" s="34"/>
      <c r="L28" s="34"/>
      <c r="M28" s="34"/>
      <c r="N28" s="34"/>
      <c r="O28" s="34"/>
      <c r="P28" s="34"/>
      <c r="Q28" s="35"/>
      <c r="R28" s="17"/>
      <c r="S28" s="17"/>
      <c r="T28" s="17"/>
      <c r="U28" s="50"/>
    </row>
    <row r="29" spans="1:21" ht="12.75" customHeight="1">
      <c r="A29" s="231" t="s">
        <v>421</v>
      </c>
      <c r="B29" s="260" t="s">
        <v>31</v>
      </c>
      <c r="C29" s="17">
        <f>D29/36</f>
        <v>6</v>
      </c>
      <c r="D29" s="17">
        <f>SUM(E29:I29)</f>
        <v>216</v>
      </c>
      <c r="E29" s="16">
        <f>SUM(J28:Q28)</f>
        <v>0</v>
      </c>
      <c r="F29" s="17">
        <f>SUM(J29:Q29)</f>
        <v>140</v>
      </c>
      <c r="G29" s="17">
        <f>SUM(J30:Q30)</f>
        <v>0</v>
      </c>
      <c r="H29" s="16">
        <f>SUM(J31:Q31)</f>
        <v>0</v>
      </c>
      <c r="I29" s="13">
        <f>SUM(J32:Q32)</f>
        <v>76</v>
      </c>
      <c r="J29" s="20">
        <v>36</v>
      </c>
      <c r="K29" s="22">
        <v>34</v>
      </c>
      <c r="L29" s="22">
        <v>36</v>
      </c>
      <c r="M29" s="22">
        <v>34</v>
      </c>
      <c r="N29" s="22"/>
      <c r="O29" s="22"/>
      <c r="P29" s="22"/>
      <c r="Q29" s="23"/>
      <c r="R29" s="17"/>
      <c r="S29" s="17">
        <v>1</v>
      </c>
      <c r="T29" s="17"/>
      <c r="U29" s="50" t="s">
        <v>222</v>
      </c>
    </row>
    <row r="30" spans="1:22" ht="12.75" customHeight="1">
      <c r="A30" s="231"/>
      <c r="B30" s="260" t="s">
        <v>33</v>
      </c>
      <c r="C30" s="17"/>
      <c r="D30" s="17"/>
      <c r="E30" s="16"/>
      <c r="F30" s="17"/>
      <c r="G30" s="17"/>
      <c r="H30" s="16"/>
      <c r="I30" s="13"/>
      <c r="J30" s="20"/>
      <c r="K30" s="22"/>
      <c r="L30" s="22"/>
      <c r="M30" s="22"/>
      <c r="N30" s="22"/>
      <c r="O30" s="22"/>
      <c r="P30" s="22"/>
      <c r="Q30" s="23"/>
      <c r="R30" s="17"/>
      <c r="S30" s="17">
        <v>2</v>
      </c>
      <c r="T30" s="17"/>
      <c r="U30" s="50" t="s">
        <v>32</v>
      </c>
      <c r="V30" s="131" t="s">
        <v>371</v>
      </c>
    </row>
    <row r="31" spans="1:21" ht="12.75" customHeight="1">
      <c r="A31" s="231"/>
      <c r="B31" s="260"/>
      <c r="C31" s="17"/>
      <c r="D31" s="17"/>
      <c r="E31" s="16"/>
      <c r="F31" s="17"/>
      <c r="G31" s="17"/>
      <c r="H31" s="16"/>
      <c r="I31" s="13"/>
      <c r="J31" s="20"/>
      <c r="K31" s="22"/>
      <c r="L31" s="22"/>
      <c r="M31" s="22"/>
      <c r="N31" s="22"/>
      <c r="O31" s="22"/>
      <c r="P31" s="22"/>
      <c r="Q31" s="23"/>
      <c r="R31" s="17"/>
      <c r="S31" s="17">
        <v>3</v>
      </c>
      <c r="T31" s="17"/>
      <c r="U31" s="50"/>
    </row>
    <row r="32" spans="1:21" ht="12.75" customHeight="1" thickBot="1">
      <c r="A32" s="231"/>
      <c r="B32" s="260"/>
      <c r="C32" s="17"/>
      <c r="D32" s="17"/>
      <c r="E32" s="16"/>
      <c r="F32" s="17"/>
      <c r="G32" s="17"/>
      <c r="H32" s="16"/>
      <c r="I32" s="13"/>
      <c r="J32" s="55">
        <v>18</v>
      </c>
      <c r="K32" s="54">
        <v>20</v>
      </c>
      <c r="L32" s="54">
        <v>18</v>
      </c>
      <c r="M32" s="54">
        <v>20</v>
      </c>
      <c r="N32" s="54"/>
      <c r="O32" s="54"/>
      <c r="P32" s="54"/>
      <c r="Q32" s="26"/>
      <c r="R32" s="17"/>
      <c r="S32" s="17">
        <v>4</v>
      </c>
      <c r="T32" s="17"/>
      <c r="U32" s="50"/>
    </row>
    <row r="33" spans="1:21" ht="12.75" customHeight="1">
      <c r="A33" s="230"/>
      <c r="B33" s="259"/>
      <c r="C33" s="14"/>
      <c r="D33" s="12"/>
      <c r="E33" s="14"/>
      <c r="F33" s="32"/>
      <c r="G33" s="14"/>
      <c r="H33" s="32"/>
      <c r="I33" s="14"/>
      <c r="J33" s="60">
        <v>8</v>
      </c>
      <c r="L33" s="41"/>
      <c r="M33" s="58"/>
      <c r="N33" s="58"/>
      <c r="O33" s="58"/>
      <c r="P33" s="58"/>
      <c r="Q33" s="59"/>
      <c r="R33" s="14"/>
      <c r="S33" s="14"/>
      <c r="T33" s="14"/>
      <c r="U33" s="46" t="s">
        <v>434</v>
      </c>
    </row>
    <row r="34" spans="1:21" ht="12.75" customHeight="1">
      <c r="A34" s="231" t="s">
        <v>422</v>
      </c>
      <c r="B34" s="260" t="s">
        <v>44</v>
      </c>
      <c r="C34" s="17">
        <f>D34/36</f>
        <v>4</v>
      </c>
      <c r="D34" s="17">
        <f>SUM(E34:I34)</f>
        <v>144</v>
      </c>
      <c r="E34" s="16">
        <f>SUM(J33:Q33)</f>
        <v>8</v>
      </c>
      <c r="F34" s="17">
        <f>SUM(J34:Q34)</f>
        <v>40</v>
      </c>
      <c r="G34" s="17">
        <f>SUM(J35:Q35)</f>
        <v>24</v>
      </c>
      <c r="H34" s="16">
        <f>SUM(J36:Q36)</f>
        <v>3</v>
      </c>
      <c r="I34" s="17">
        <f>SUM(J37:Q37)</f>
        <v>69</v>
      </c>
      <c r="J34" s="61">
        <v>40</v>
      </c>
      <c r="K34" s="66"/>
      <c r="L34" s="22"/>
      <c r="M34" s="22"/>
      <c r="N34" s="22"/>
      <c r="O34" s="22"/>
      <c r="P34" s="22"/>
      <c r="Q34" s="38"/>
      <c r="R34" s="17"/>
      <c r="S34" s="17"/>
      <c r="T34" s="17" t="s">
        <v>222</v>
      </c>
      <c r="U34" s="177" t="s">
        <v>433</v>
      </c>
    </row>
    <row r="35" spans="1:22" ht="12.75" customHeight="1">
      <c r="A35" s="231"/>
      <c r="B35" s="260" t="s">
        <v>205</v>
      </c>
      <c r="C35" s="17"/>
      <c r="D35" s="13"/>
      <c r="E35" s="17"/>
      <c r="F35" s="16"/>
      <c r="G35" s="17"/>
      <c r="H35" s="16"/>
      <c r="I35" s="17"/>
      <c r="J35" s="61">
        <v>24</v>
      </c>
      <c r="K35" s="66"/>
      <c r="L35" s="22"/>
      <c r="M35" s="22"/>
      <c r="N35" s="22"/>
      <c r="O35" s="22"/>
      <c r="P35" s="22"/>
      <c r="Q35" s="38"/>
      <c r="R35" s="17"/>
      <c r="S35" s="17"/>
      <c r="T35" s="17">
        <v>1</v>
      </c>
      <c r="U35" s="84" t="s">
        <v>430</v>
      </c>
      <c r="V35" s="131" t="s">
        <v>371</v>
      </c>
    </row>
    <row r="36" spans="1:21" ht="12.75" customHeight="1">
      <c r="A36" s="231"/>
      <c r="B36" s="260" t="s">
        <v>264</v>
      </c>
      <c r="C36" s="17"/>
      <c r="D36" s="13"/>
      <c r="E36" s="17"/>
      <c r="F36" s="16"/>
      <c r="G36" s="17"/>
      <c r="H36" s="16"/>
      <c r="I36" s="17"/>
      <c r="J36" s="62">
        <v>3</v>
      </c>
      <c r="K36" s="66"/>
      <c r="L36" s="22"/>
      <c r="M36" s="48"/>
      <c r="N36" s="48"/>
      <c r="O36" s="48"/>
      <c r="P36" s="48"/>
      <c r="Q36" s="38"/>
      <c r="R36" s="17"/>
      <c r="S36" s="17"/>
      <c r="T36" s="17"/>
      <c r="U36" s="84" t="s">
        <v>431</v>
      </c>
    </row>
    <row r="37" spans="1:21" ht="12.75" customHeight="1" thickBot="1">
      <c r="A37" s="232"/>
      <c r="B37" s="264" t="s">
        <v>212</v>
      </c>
      <c r="C37" s="25"/>
      <c r="D37" s="24"/>
      <c r="E37" s="25"/>
      <c r="F37" s="27"/>
      <c r="G37" s="25"/>
      <c r="H37" s="27"/>
      <c r="I37" s="25"/>
      <c r="J37" s="63">
        <v>69</v>
      </c>
      <c r="L37" s="54"/>
      <c r="M37" s="29"/>
      <c r="N37" s="29"/>
      <c r="O37" s="29"/>
      <c r="P37" s="29"/>
      <c r="Q37" s="26"/>
      <c r="R37" s="25"/>
      <c r="S37" s="25"/>
      <c r="T37" s="25"/>
      <c r="U37" s="171" t="s">
        <v>432</v>
      </c>
    </row>
    <row r="38" spans="1:21" ht="12.75" customHeight="1">
      <c r="A38" s="227"/>
      <c r="B38" s="265"/>
      <c r="C38" s="36"/>
      <c r="D38" s="14"/>
      <c r="E38" s="32"/>
      <c r="F38" s="14"/>
      <c r="G38" s="14"/>
      <c r="H38" s="32"/>
      <c r="I38" s="12"/>
      <c r="J38" s="33"/>
      <c r="K38" s="34"/>
      <c r="L38" s="34"/>
      <c r="M38" s="34"/>
      <c r="N38" s="34"/>
      <c r="O38" s="34"/>
      <c r="P38" s="34"/>
      <c r="Q38" s="39"/>
      <c r="R38" s="14"/>
      <c r="S38" s="14"/>
      <c r="T38" s="14"/>
      <c r="U38" s="172"/>
    </row>
    <row r="39" spans="1:21" ht="12.75" customHeight="1">
      <c r="A39" s="228" t="s">
        <v>423</v>
      </c>
      <c r="B39" s="266" t="s">
        <v>34</v>
      </c>
      <c r="C39" s="17">
        <f>D39/36</f>
        <v>10</v>
      </c>
      <c r="D39" s="17">
        <f>SUM(E39:I39)</f>
        <v>360</v>
      </c>
      <c r="E39" s="16">
        <f>SUM(J38:Q38)</f>
        <v>0</v>
      </c>
      <c r="F39" s="17">
        <f>SUM(J39:Q39)</f>
        <v>150</v>
      </c>
      <c r="G39" s="17">
        <f>SUM(J40:Q40)</f>
        <v>52</v>
      </c>
      <c r="H39" s="16">
        <f>SUM(J41:Q41)</f>
        <v>3</v>
      </c>
      <c r="I39" s="13">
        <f>SUM(J42:Q42)</f>
        <v>155</v>
      </c>
      <c r="J39" s="20">
        <v>40</v>
      </c>
      <c r="K39" s="22">
        <v>40</v>
      </c>
      <c r="L39" s="22">
        <v>36</v>
      </c>
      <c r="M39" s="22">
        <v>34</v>
      </c>
      <c r="N39" s="22"/>
      <c r="O39" s="22"/>
      <c r="P39" s="22"/>
      <c r="Q39" s="38"/>
      <c r="R39" s="17"/>
      <c r="S39" s="17">
        <v>1</v>
      </c>
      <c r="T39" s="17" t="s">
        <v>222</v>
      </c>
      <c r="U39" s="50" t="s">
        <v>109</v>
      </c>
    </row>
    <row r="40" spans="1:22" ht="12.75" customHeight="1">
      <c r="A40" s="228"/>
      <c r="B40" s="267"/>
      <c r="C40" s="15"/>
      <c r="D40" s="17"/>
      <c r="E40" s="16"/>
      <c r="F40" s="17"/>
      <c r="G40" s="17"/>
      <c r="H40" s="16"/>
      <c r="I40" s="13"/>
      <c r="J40" s="20">
        <v>16</v>
      </c>
      <c r="K40" s="22">
        <v>16</v>
      </c>
      <c r="L40" s="22">
        <v>10</v>
      </c>
      <c r="M40" s="22">
        <v>10</v>
      </c>
      <c r="N40" s="22"/>
      <c r="O40" s="22"/>
      <c r="P40" s="22"/>
      <c r="Q40" s="38"/>
      <c r="R40" s="17"/>
      <c r="S40" s="17">
        <v>2</v>
      </c>
      <c r="T40" s="17">
        <v>4</v>
      </c>
      <c r="U40" s="50" t="s">
        <v>108</v>
      </c>
      <c r="V40" s="131" t="s">
        <v>371</v>
      </c>
    </row>
    <row r="41" spans="1:21" ht="12.75" customHeight="1">
      <c r="A41" s="228"/>
      <c r="B41" s="267"/>
      <c r="C41" s="15"/>
      <c r="D41" s="17"/>
      <c r="E41" s="16"/>
      <c r="F41" s="17"/>
      <c r="G41" s="17"/>
      <c r="H41" s="16"/>
      <c r="I41" s="13"/>
      <c r="J41" s="20"/>
      <c r="K41" s="22"/>
      <c r="L41" s="22"/>
      <c r="M41" s="22">
        <v>3</v>
      </c>
      <c r="N41" s="22"/>
      <c r="O41" s="22"/>
      <c r="P41" s="22"/>
      <c r="Q41" s="38"/>
      <c r="R41" s="17"/>
      <c r="S41" s="17">
        <v>3</v>
      </c>
      <c r="T41" s="17"/>
      <c r="U41" s="50"/>
    </row>
    <row r="42" spans="1:21" ht="12.75" customHeight="1" thickBot="1">
      <c r="A42" s="228"/>
      <c r="B42" s="264"/>
      <c r="C42" s="15"/>
      <c r="D42" s="17"/>
      <c r="E42" s="16"/>
      <c r="F42" s="17"/>
      <c r="G42" s="17"/>
      <c r="H42" s="16"/>
      <c r="I42" s="13"/>
      <c r="J42" s="28">
        <v>34</v>
      </c>
      <c r="K42" s="29">
        <v>34</v>
      </c>
      <c r="L42" s="29">
        <v>44</v>
      </c>
      <c r="M42" s="29">
        <v>43</v>
      </c>
      <c r="N42" s="29"/>
      <c r="O42" s="29"/>
      <c r="P42" s="29"/>
      <c r="Q42" s="52"/>
      <c r="R42" s="17"/>
      <c r="S42" s="17"/>
      <c r="T42" s="17"/>
      <c r="U42" s="50"/>
    </row>
    <row r="43" spans="1:21" ht="12.75" customHeight="1">
      <c r="A43" s="230"/>
      <c r="B43" s="259"/>
      <c r="C43" s="14"/>
      <c r="D43" s="14"/>
      <c r="E43" s="32"/>
      <c r="F43" s="14"/>
      <c r="G43" s="14"/>
      <c r="H43" s="32"/>
      <c r="I43" s="12"/>
      <c r="J43" s="43"/>
      <c r="K43" s="58"/>
      <c r="L43" s="58"/>
      <c r="M43" s="58">
        <v>22</v>
      </c>
      <c r="N43" s="58"/>
      <c r="O43" s="58"/>
      <c r="P43" s="58"/>
      <c r="Q43" s="68"/>
      <c r="R43" s="36"/>
      <c r="S43" s="14"/>
      <c r="T43" s="14"/>
      <c r="U43" s="172"/>
    </row>
    <row r="44" spans="1:21" ht="12.75" customHeight="1">
      <c r="A44" s="231" t="s">
        <v>424</v>
      </c>
      <c r="B44" s="260" t="s">
        <v>35</v>
      </c>
      <c r="C44" s="17">
        <f>D44/36</f>
        <v>3</v>
      </c>
      <c r="D44" s="17">
        <f>SUM(E44:I44)</f>
        <v>108</v>
      </c>
      <c r="E44" s="16">
        <f>SUM(J43:Q43)</f>
        <v>22</v>
      </c>
      <c r="F44" s="17">
        <f>SUM(J44:Q44)</f>
        <v>26</v>
      </c>
      <c r="G44" s="17">
        <f>SUM(J45:Q45)</f>
        <v>16</v>
      </c>
      <c r="H44" s="16">
        <f>SUM(J46:Q46)</f>
        <v>3</v>
      </c>
      <c r="I44" s="13">
        <f>SUM(J47:Q47)</f>
        <v>41</v>
      </c>
      <c r="J44" s="20"/>
      <c r="K44" s="21"/>
      <c r="L44" s="22"/>
      <c r="M44" s="22">
        <v>26</v>
      </c>
      <c r="N44" s="22"/>
      <c r="O44" s="22"/>
      <c r="P44" s="22"/>
      <c r="Q44" s="23"/>
      <c r="R44" s="15"/>
      <c r="S44" s="17"/>
      <c r="T44" s="17" t="s">
        <v>222</v>
      </c>
      <c r="U44" s="174" t="s">
        <v>222</v>
      </c>
    </row>
    <row r="45" spans="1:22" ht="12.75" customHeight="1">
      <c r="A45" s="231"/>
      <c r="B45" s="268"/>
      <c r="C45" s="18"/>
      <c r="D45" s="17"/>
      <c r="E45" s="16"/>
      <c r="F45" s="17"/>
      <c r="G45" s="17"/>
      <c r="H45" s="16"/>
      <c r="I45" s="13"/>
      <c r="J45" s="20"/>
      <c r="K45" s="22"/>
      <c r="L45" s="22"/>
      <c r="M45" s="22">
        <v>16</v>
      </c>
      <c r="N45" s="22"/>
      <c r="O45" s="22"/>
      <c r="P45" s="22"/>
      <c r="Q45" s="23"/>
      <c r="R45" s="15"/>
      <c r="S45" s="17"/>
      <c r="T45" s="17">
        <v>4</v>
      </c>
      <c r="U45" s="174" t="s">
        <v>36</v>
      </c>
      <c r="V45" s="131" t="s">
        <v>371</v>
      </c>
    </row>
    <row r="46" spans="1:21" ht="12.75" customHeight="1">
      <c r="A46" s="231"/>
      <c r="B46" s="268"/>
      <c r="C46" s="18"/>
      <c r="D46" s="17"/>
      <c r="E46" s="16"/>
      <c r="F46" s="17"/>
      <c r="G46" s="17"/>
      <c r="H46" s="16"/>
      <c r="I46" s="13"/>
      <c r="J46" s="47"/>
      <c r="K46" s="48"/>
      <c r="L46" s="48"/>
      <c r="M46" s="48">
        <v>3</v>
      </c>
      <c r="N46" s="48"/>
      <c r="O46" s="48"/>
      <c r="P46" s="48"/>
      <c r="Q46" s="49"/>
      <c r="R46" s="15"/>
      <c r="S46" s="17"/>
      <c r="T46" s="17"/>
      <c r="U46" s="50"/>
    </row>
    <row r="47" spans="1:21" ht="12.75" customHeight="1" thickBot="1">
      <c r="A47" s="232"/>
      <c r="B47" s="263"/>
      <c r="C47" s="25"/>
      <c r="D47" s="25"/>
      <c r="E47" s="27"/>
      <c r="F47" s="25"/>
      <c r="G47" s="25"/>
      <c r="H47" s="27"/>
      <c r="I47" s="24"/>
      <c r="J47" s="28"/>
      <c r="K47" s="29"/>
      <c r="L47" s="29"/>
      <c r="M47" s="29">
        <v>41</v>
      </c>
      <c r="N47" s="29"/>
      <c r="O47" s="29"/>
      <c r="P47" s="29"/>
      <c r="Q47" s="30"/>
      <c r="R47" s="26"/>
      <c r="S47" s="25"/>
      <c r="T47" s="25"/>
      <c r="U47" s="173"/>
    </row>
    <row r="48" spans="1:21" ht="12.75" customHeight="1">
      <c r="A48" s="230"/>
      <c r="B48" s="259"/>
      <c r="C48" s="14"/>
      <c r="D48" s="14"/>
      <c r="E48" s="32"/>
      <c r="F48" s="14"/>
      <c r="G48" s="14"/>
      <c r="H48" s="32"/>
      <c r="I48" s="12"/>
      <c r="J48" s="33">
        <v>20</v>
      </c>
      <c r="K48" s="34"/>
      <c r="L48" s="34"/>
      <c r="M48" s="34"/>
      <c r="N48" s="34"/>
      <c r="O48" s="34"/>
      <c r="P48" s="34"/>
      <c r="Q48" s="35"/>
      <c r="R48" s="36"/>
      <c r="S48" s="14"/>
      <c r="T48" s="14"/>
      <c r="U48" s="172"/>
    </row>
    <row r="49" spans="1:21" ht="12.75" customHeight="1">
      <c r="A49" s="231" t="s">
        <v>425</v>
      </c>
      <c r="B49" s="268" t="s">
        <v>37</v>
      </c>
      <c r="C49" s="17">
        <f>D49/36</f>
        <v>3</v>
      </c>
      <c r="D49" s="17">
        <f>SUM(E49:I49)</f>
        <v>108</v>
      </c>
      <c r="E49" s="16">
        <f>SUM(J48:Q48)</f>
        <v>20</v>
      </c>
      <c r="F49" s="17">
        <f>SUM(J49:Q49)</f>
        <v>20</v>
      </c>
      <c r="G49" s="17">
        <f>SUM(J50:Q50)</f>
        <v>16</v>
      </c>
      <c r="H49" s="16">
        <f>SUM(J51:Q51)</f>
        <v>3</v>
      </c>
      <c r="I49" s="13">
        <f>SUM(J52:Q52)</f>
        <v>49</v>
      </c>
      <c r="J49" s="20">
        <v>20</v>
      </c>
      <c r="K49" s="22"/>
      <c r="L49" s="22"/>
      <c r="M49" s="22"/>
      <c r="N49" s="22"/>
      <c r="O49" s="22"/>
      <c r="P49" s="22"/>
      <c r="Q49" s="38"/>
      <c r="R49" s="15"/>
      <c r="S49" s="17"/>
      <c r="T49" s="17" t="s">
        <v>222</v>
      </c>
      <c r="U49" s="50" t="s">
        <v>222</v>
      </c>
    </row>
    <row r="50" spans="1:22" ht="12.75" customHeight="1">
      <c r="A50" s="231"/>
      <c r="B50" s="268"/>
      <c r="C50" s="18"/>
      <c r="D50" s="17"/>
      <c r="E50" s="16"/>
      <c r="F50" s="17"/>
      <c r="G50" s="17"/>
      <c r="H50" s="16"/>
      <c r="I50" s="13"/>
      <c r="J50" s="20">
        <v>16</v>
      </c>
      <c r="K50" s="22"/>
      <c r="L50" s="22"/>
      <c r="M50" s="22"/>
      <c r="N50" s="22"/>
      <c r="O50" s="22"/>
      <c r="P50" s="22"/>
      <c r="Q50" s="38"/>
      <c r="R50" s="15"/>
      <c r="S50" s="17"/>
      <c r="T50" s="17">
        <v>1</v>
      </c>
      <c r="U50" s="50" t="s">
        <v>38</v>
      </c>
      <c r="V50" s="131" t="s">
        <v>371</v>
      </c>
    </row>
    <row r="51" spans="1:21" ht="12.75" customHeight="1">
      <c r="A51" s="231"/>
      <c r="B51" s="268"/>
      <c r="C51" s="18"/>
      <c r="D51" s="17"/>
      <c r="E51" s="16"/>
      <c r="F51" s="17"/>
      <c r="G51" s="17"/>
      <c r="H51" s="16"/>
      <c r="I51" s="13"/>
      <c r="J51" s="47">
        <v>3</v>
      </c>
      <c r="K51" s="48"/>
      <c r="L51" s="48"/>
      <c r="M51" s="48"/>
      <c r="N51" s="48"/>
      <c r="O51" s="48"/>
      <c r="P51" s="48"/>
      <c r="Q51" s="38"/>
      <c r="R51" s="15"/>
      <c r="S51" s="17"/>
      <c r="T51" s="17"/>
      <c r="U51" s="50"/>
    </row>
    <row r="52" spans="1:21" ht="12.75" customHeight="1" thickBot="1">
      <c r="A52" s="232"/>
      <c r="B52" s="263"/>
      <c r="C52" s="25"/>
      <c r="D52" s="25"/>
      <c r="E52" s="27"/>
      <c r="F52" s="25"/>
      <c r="G52" s="25"/>
      <c r="H52" s="27"/>
      <c r="I52" s="24"/>
      <c r="J52" s="28">
        <v>49</v>
      </c>
      <c r="K52" s="29"/>
      <c r="L52" s="29"/>
      <c r="M52" s="29"/>
      <c r="N52" s="29"/>
      <c r="O52" s="29"/>
      <c r="P52" s="29"/>
      <c r="Q52" s="26"/>
      <c r="R52" s="26"/>
      <c r="S52" s="25"/>
      <c r="T52" s="25"/>
      <c r="U52" s="173"/>
    </row>
    <row r="53" spans="1:21" ht="12.75" customHeight="1">
      <c r="A53" s="230"/>
      <c r="B53" s="259"/>
      <c r="C53" s="14"/>
      <c r="D53" s="14"/>
      <c r="E53" s="32"/>
      <c r="F53" s="14"/>
      <c r="G53" s="14"/>
      <c r="H53" s="32"/>
      <c r="I53" s="14"/>
      <c r="J53" s="82"/>
      <c r="K53" s="34">
        <v>24</v>
      </c>
      <c r="L53" s="34"/>
      <c r="M53" s="34"/>
      <c r="N53" s="34"/>
      <c r="O53" s="34"/>
      <c r="P53" s="34"/>
      <c r="Q53" s="39"/>
      <c r="R53" s="14"/>
      <c r="S53" s="14"/>
      <c r="T53" s="14"/>
      <c r="U53" s="172"/>
    </row>
    <row r="54" spans="1:21" ht="12.75" customHeight="1">
      <c r="A54" s="231" t="s">
        <v>426</v>
      </c>
      <c r="B54" s="268" t="s">
        <v>355</v>
      </c>
      <c r="C54" s="17">
        <f>D54/36</f>
        <v>4</v>
      </c>
      <c r="D54" s="17">
        <f>SUM(E54:I54)</f>
        <v>144</v>
      </c>
      <c r="E54" s="16">
        <f>SUM(J53:Q53)</f>
        <v>24</v>
      </c>
      <c r="F54" s="17">
        <f>SUM(J54:Q54)</f>
        <v>20</v>
      </c>
      <c r="G54" s="17">
        <f>SUM(J55:Q55)</f>
        <v>20</v>
      </c>
      <c r="H54" s="16">
        <f>SUM(J56:Q56)</f>
        <v>3</v>
      </c>
      <c r="I54" s="17">
        <f>SUM(J57:Q57)</f>
        <v>77</v>
      </c>
      <c r="J54" s="61"/>
      <c r="K54" s="22">
        <v>20</v>
      </c>
      <c r="L54" s="22"/>
      <c r="M54" s="22"/>
      <c r="N54" s="22"/>
      <c r="O54" s="22"/>
      <c r="P54" s="22"/>
      <c r="Q54" s="38"/>
      <c r="R54" s="17"/>
      <c r="S54" s="17"/>
      <c r="T54" s="17" t="s">
        <v>222</v>
      </c>
      <c r="U54" s="50" t="s">
        <v>106</v>
      </c>
    </row>
    <row r="55" spans="1:22" ht="12.75" customHeight="1">
      <c r="A55" s="231"/>
      <c r="B55" s="268"/>
      <c r="C55" s="18"/>
      <c r="D55" s="17"/>
      <c r="E55" s="16"/>
      <c r="F55" s="17"/>
      <c r="G55" s="17"/>
      <c r="H55" s="16"/>
      <c r="I55" s="17"/>
      <c r="J55" s="61"/>
      <c r="K55" s="22">
        <v>20</v>
      </c>
      <c r="L55" s="22"/>
      <c r="M55" s="22"/>
      <c r="N55" s="22"/>
      <c r="O55" s="22"/>
      <c r="P55" s="22"/>
      <c r="Q55" s="38"/>
      <c r="R55" s="17"/>
      <c r="S55" s="17"/>
      <c r="T55" s="17">
        <v>2</v>
      </c>
      <c r="U55" s="50" t="s">
        <v>107</v>
      </c>
      <c r="V55" s="131" t="s">
        <v>371</v>
      </c>
    </row>
    <row r="56" spans="1:21" ht="12.75" customHeight="1">
      <c r="A56" s="231"/>
      <c r="B56" s="268"/>
      <c r="C56" s="18"/>
      <c r="D56" s="17"/>
      <c r="E56" s="16"/>
      <c r="F56" s="17"/>
      <c r="G56" s="17"/>
      <c r="H56" s="16"/>
      <c r="I56" s="17"/>
      <c r="J56" s="62"/>
      <c r="K56" s="48">
        <v>3</v>
      </c>
      <c r="L56" s="48"/>
      <c r="M56" s="48"/>
      <c r="N56" s="48"/>
      <c r="O56" s="48"/>
      <c r="P56" s="48"/>
      <c r="Q56" s="38"/>
      <c r="R56" s="17"/>
      <c r="S56" s="17"/>
      <c r="T56" s="17"/>
      <c r="U56" s="50"/>
    </row>
    <row r="57" spans="1:21" ht="12.75" customHeight="1" thickBot="1">
      <c r="A57" s="232"/>
      <c r="B57" s="263"/>
      <c r="C57" s="25"/>
      <c r="D57" s="25"/>
      <c r="E57" s="27"/>
      <c r="F57" s="25"/>
      <c r="G57" s="25"/>
      <c r="H57" s="27"/>
      <c r="I57" s="25"/>
      <c r="J57" s="63"/>
      <c r="K57" s="29">
        <v>77</v>
      </c>
      <c r="L57" s="29"/>
      <c r="M57" s="29"/>
      <c r="N57" s="29"/>
      <c r="O57" s="29"/>
      <c r="P57" s="29"/>
      <c r="Q57" s="26"/>
      <c r="R57" s="25"/>
      <c r="S57" s="25"/>
      <c r="T57" s="25"/>
      <c r="U57" s="173"/>
    </row>
    <row r="58" spans="1:21" ht="12.75" customHeight="1">
      <c r="A58" s="230"/>
      <c r="B58" s="259"/>
      <c r="C58" s="14"/>
      <c r="D58" s="14"/>
      <c r="E58" s="32"/>
      <c r="F58" s="14"/>
      <c r="G58" s="14"/>
      <c r="H58" s="32"/>
      <c r="I58" s="12"/>
      <c r="J58" s="33"/>
      <c r="K58" s="34">
        <v>20</v>
      </c>
      <c r="L58" s="34"/>
      <c r="M58" s="34"/>
      <c r="N58" s="34"/>
      <c r="O58" s="34"/>
      <c r="P58" s="34"/>
      <c r="Q58" s="39"/>
      <c r="R58" s="14"/>
      <c r="S58" s="14"/>
      <c r="T58" s="14"/>
      <c r="U58" s="172"/>
    </row>
    <row r="59" spans="1:21" ht="12.75" customHeight="1">
      <c r="A59" s="231" t="s">
        <v>427</v>
      </c>
      <c r="B59" s="268" t="s">
        <v>39</v>
      </c>
      <c r="C59" s="17">
        <f>D59/36</f>
        <v>3</v>
      </c>
      <c r="D59" s="17">
        <f>SUM(E59:I59)</f>
        <v>108</v>
      </c>
      <c r="E59" s="16">
        <f>SUM(J58:Q58)</f>
        <v>20</v>
      </c>
      <c r="F59" s="17">
        <f>SUM(J59:Q59)</f>
        <v>20</v>
      </c>
      <c r="G59" s="17">
        <f>SUM(J60:Q60)</f>
        <v>16</v>
      </c>
      <c r="H59" s="16">
        <f>SUM(J61:Q61)</f>
        <v>3</v>
      </c>
      <c r="I59" s="13">
        <f>SUM(J62:Q62)</f>
        <v>49</v>
      </c>
      <c r="J59" s="20"/>
      <c r="K59" s="22">
        <v>20</v>
      </c>
      <c r="L59" s="22"/>
      <c r="M59" s="22"/>
      <c r="N59" s="22"/>
      <c r="O59" s="22"/>
      <c r="P59" s="22"/>
      <c r="Q59" s="38"/>
      <c r="R59" s="17"/>
      <c r="S59" s="17"/>
      <c r="T59" s="17" t="s">
        <v>222</v>
      </c>
      <c r="U59" s="50" t="s">
        <v>222</v>
      </c>
    </row>
    <row r="60" spans="1:22" ht="12.75" customHeight="1">
      <c r="A60" s="231"/>
      <c r="B60" s="260"/>
      <c r="C60" s="17"/>
      <c r="D60" s="17"/>
      <c r="E60" s="16"/>
      <c r="F60" s="17"/>
      <c r="G60" s="17"/>
      <c r="H60" s="16"/>
      <c r="I60" s="13"/>
      <c r="J60" s="20"/>
      <c r="K60" s="22">
        <v>16</v>
      </c>
      <c r="L60" s="22"/>
      <c r="M60" s="22"/>
      <c r="N60" s="22"/>
      <c r="O60" s="22"/>
      <c r="P60" s="22"/>
      <c r="Q60" s="38"/>
      <c r="R60" s="17"/>
      <c r="S60" s="17"/>
      <c r="T60" s="17">
        <v>2</v>
      </c>
      <c r="U60" s="50" t="s">
        <v>38</v>
      </c>
      <c r="V60" s="131" t="s">
        <v>371</v>
      </c>
    </row>
    <row r="61" spans="1:21" ht="12.75" customHeight="1">
      <c r="A61" s="231"/>
      <c r="B61" s="260"/>
      <c r="C61" s="17"/>
      <c r="D61" s="17"/>
      <c r="E61" s="16"/>
      <c r="F61" s="17"/>
      <c r="G61" s="17"/>
      <c r="H61" s="16"/>
      <c r="I61" s="13"/>
      <c r="J61" s="47"/>
      <c r="K61" s="48">
        <v>3</v>
      </c>
      <c r="L61" s="48"/>
      <c r="M61" s="48"/>
      <c r="N61" s="48"/>
      <c r="O61" s="48"/>
      <c r="P61" s="48"/>
      <c r="Q61" s="38"/>
      <c r="R61" s="17"/>
      <c r="S61" s="17"/>
      <c r="T61" s="17"/>
      <c r="U61" s="50"/>
    </row>
    <row r="62" spans="1:21" ht="12.75" customHeight="1" thickBot="1">
      <c r="A62" s="232"/>
      <c r="B62" s="263"/>
      <c r="C62" s="25"/>
      <c r="D62" s="25"/>
      <c r="E62" s="27"/>
      <c r="F62" s="25"/>
      <c r="G62" s="25"/>
      <c r="H62" s="27"/>
      <c r="I62" s="24"/>
      <c r="J62" s="28"/>
      <c r="K62" s="29">
        <v>49</v>
      </c>
      <c r="L62" s="29"/>
      <c r="M62" s="29"/>
      <c r="N62" s="29"/>
      <c r="O62" s="29"/>
      <c r="P62" s="29"/>
      <c r="Q62" s="26"/>
      <c r="R62" s="25"/>
      <c r="S62" s="25"/>
      <c r="T62" s="25"/>
      <c r="U62" s="173"/>
    </row>
    <row r="63" spans="1:21" ht="12.75" customHeight="1">
      <c r="A63" s="230"/>
      <c r="B63" s="260" t="s">
        <v>46</v>
      </c>
      <c r="C63" s="14"/>
      <c r="D63" s="14"/>
      <c r="E63" s="32"/>
      <c r="F63" s="14"/>
      <c r="G63" s="14"/>
      <c r="H63" s="32"/>
      <c r="I63" s="12"/>
      <c r="J63" s="33">
        <v>12</v>
      </c>
      <c r="K63" s="34"/>
      <c r="L63" s="34"/>
      <c r="M63" s="34"/>
      <c r="N63" s="34"/>
      <c r="O63" s="34"/>
      <c r="P63" s="34"/>
      <c r="Q63" s="39"/>
      <c r="R63" s="14"/>
      <c r="S63" s="14"/>
      <c r="T63" s="14"/>
      <c r="U63" s="46"/>
    </row>
    <row r="64" spans="1:21" ht="12.75" customHeight="1">
      <c r="A64" s="231" t="s">
        <v>428</v>
      </c>
      <c r="B64" s="260" t="s">
        <v>40</v>
      </c>
      <c r="C64" s="17">
        <f>D64/36</f>
        <v>3</v>
      </c>
      <c r="D64" s="17">
        <f>SUM(E64:I64)</f>
        <v>108</v>
      </c>
      <c r="E64" s="16">
        <f>SUM(J63:Q63)</f>
        <v>12</v>
      </c>
      <c r="F64" s="17">
        <f>SUM(J64:Q64)</f>
        <v>24</v>
      </c>
      <c r="G64" s="17">
        <f>SUM(J65:Q65)</f>
        <v>18</v>
      </c>
      <c r="H64" s="16">
        <f>SUM(J66:Q66)</f>
        <v>0</v>
      </c>
      <c r="I64" s="13">
        <f>SUM(J67:Q67)</f>
        <v>54</v>
      </c>
      <c r="J64" s="20">
        <v>24</v>
      </c>
      <c r="K64" s="22"/>
      <c r="L64" s="22"/>
      <c r="M64" s="22"/>
      <c r="N64" s="22"/>
      <c r="O64" s="22"/>
      <c r="P64" s="22"/>
      <c r="Q64" s="38"/>
      <c r="R64" s="17"/>
      <c r="S64" s="17" t="s">
        <v>222</v>
      </c>
      <c r="T64" s="17"/>
      <c r="U64" s="84" t="s">
        <v>222</v>
      </c>
    </row>
    <row r="65" spans="1:22" ht="12.75" customHeight="1">
      <c r="A65" s="231"/>
      <c r="B65" s="262" t="s">
        <v>356</v>
      </c>
      <c r="C65" s="17"/>
      <c r="D65" s="17"/>
      <c r="E65" s="16">
        <v>4</v>
      </c>
      <c r="F65" s="17">
        <v>8</v>
      </c>
      <c r="G65" s="17">
        <v>6</v>
      </c>
      <c r="H65" s="16"/>
      <c r="I65" s="13">
        <v>18</v>
      </c>
      <c r="J65" s="20">
        <v>18</v>
      </c>
      <c r="K65" s="22"/>
      <c r="L65" s="22"/>
      <c r="M65" s="22"/>
      <c r="N65" s="22"/>
      <c r="O65" s="22"/>
      <c r="P65" s="22"/>
      <c r="Q65" s="38"/>
      <c r="R65" s="17"/>
      <c r="S65" s="17">
        <v>1</v>
      </c>
      <c r="T65" s="17"/>
      <c r="U65" s="84" t="s">
        <v>47</v>
      </c>
      <c r="V65" s="131" t="s">
        <v>371</v>
      </c>
    </row>
    <row r="66" spans="1:21" ht="12.75" customHeight="1">
      <c r="A66" s="231"/>
      <c r="B66" s="262" t="s">
        <v>357</v>
      </c>
      <c r="C66" s="17"/>
      <c r="D66" s="17"/>
      <c r="E66" s="16">
        <v>4</v>
      </c>
      <c r="F66" s="17">
        <v>8</v>
      </c>
      <c r="G66" s="17">
        <v>6</v>
      </c>
      <c r="H66" s="16"/>
      <c r="I66" s="13">
        <v>18</v>
      </c>
      <c r="J66" s="20"/>
      <c r="K66" s="22"/>
      <c r="L66" s="22"/>
      <c r="M66" s="22"/>
      <c r="N66" s="22"/>
      <c r="O66" s="22"/>
      <c r="P66" s="22"/>
      <c r="Q66" s="38"/>
      <c r="R66" s="17"/>
      <c r="S66" s="17"/>
      <c r="T66" s="17"/>
      <c r="U66" s="84"/>
    </row>
    <row r="67" spans="1:21" ht="12.75" customHeight="1" thickBot="1">
      <c r="A67" s="231"/>
      <c r="B67" s="269" t="s">
        <v>358</v>
      </c>
      <c r="C67" s="17"/>
      <c r="D67" s="25"/>
      <c r="E67" s="16">
        <v>4</v>
      </c>
      <c r="F67" s="17">
        <v>8</v>
      </c>
      <c r="G67" s="17">
        <v>6</v>
      </c>
      <c r="H67" s="16"/>
      <c r="I67" s="13">
        <v>18</v>
      </c>
      <c r="J67" s="20">
        <v>54</v>
      </c>
      <c r="K67" s="22"/>
      <c r="L67" s="22"/>
      <c r="M67" s="22"/>
      <c r="N67" s="22"/>
      <c r="O67" s="22"/>
      <c r="P67" s="22"/>
      <c r="Q67" s="38"/>
      <c r="R67" s="17"/>
      <c r="S67" s="17"/>
      <c r="T67" s="17"/>
      <c r="U67" s="171"/>
    </row>
    <row r="68" spans="1:21" ht="12.75" customHeight="1">
      <c r="A68" s="230"/>
      <c r="B68" s="270"/>
      <c r="C68" s="14"/>
      <c r="D68" s="14"/>
      <c r="E68" s="32"/>
      <c r="F68" s="14"/>
      <c r="G68" s="36"/>
      <c r="H68" s="14"/>
      <c r="I68" s="36"/>
      <c r="J68" s="33">
        <v>6</v>
      </c>
      <c r="K68" s="34"/>
      <c r="L68" s="34"/>
      <c r="M68" s="34"/>
      <c r="N68" s="34"/>
      <c r="O68" s="34"/>
      <c r="P68" s="34"/>
      <c r="Q68" s="35"/>
      <c r="R68" s="36"/>
      <c r="S68" s="14"/>
      <c r="T68" s="14"/>
      <c r="U68" s="172"/>
    </row>
    <row r="69" spans="1:21" ht="12.75" customHeight="1">
      <c r="A69" s="231" t="s">
        <v>429</v>
      </c>
      <c r="B69" s="260" t="s">
        <v>48</v>
      </c>
      <c r="C69" s="17">
        <f>D69/36</f>
        <v>1</v>
      </c>
      <c r="D69" s="17">
        <f>SUM(E69:I69)</f>
        <v>36</v>
      </c>
      <c r="E69" s="16">
        <f>SUM(J68:Q68)</f>
        <v>6</v>
      </c>
      <c r="F69" s="17">
        <f>SUM(J69:Q69)</f>
        <v>4</v>
      </c>
      <c r="G69" s="17">
        <f>SUM(J70:Q70)</f>
        <v>6</v>
      </c>
      <c r="H69" s="16">
        <f>SUM(J71:Q71)</f>
        <v>0</v>
      </c>
      <c r="I69" s="13">
        <f>SUM(J72:Q72)</f>
        <v>20</v>
      </c>
      <c r="J69" s="20">
        <v>4</v>
      </c>
      <c r="K69" s="21"/>
      <c r="L69" s="22"/>
      <c r="M69" s="22"/>
      <c r="N69" s="22"/>
      <c r="O69" s="22"/>
      <c r="P69" s="22"/>
      <c r="Q69" s="23"/>
      <c r="R69" s="15"/>
      <c r="S69" s="17" t="s">
        <v>222</v>
      </c>
      <c r="T69" s="17"/>
      <c r="U69" s="50" t="s">
        <v>222</v>
      </c>
    </row>
    <row r="70" spans="1:22" ht="12.75" customHeight="1">
      <c r="A70" s="231"/>
      <c r="B70" s="260" t="s">
        <v>49</v>
      </c>
      <c r="C70" s="17"/>
      <c r="D70" s="17"/>
      <c r="E70" s="16"/>
      <c r="F70" s="17"/>
      <c r="G70" s="15"/>
      <c r="H70" s="17"/>
      <c r="I70" s="15"/>
      <c r="J70" s="20">
        <v>6</v>
      </c>
      <c r="K70" s="22"/>
      <c r="L70" s="22"/>
      <c r="M70" s="22"/>
      <c r="N70" s="22"/>
      <c r="O70" s="22"/>
      <c r="P70" s="22"/>
      <c r="Q70" s="23"/>
      <c r="R70" s="15"/>
      <c r="S70" s="17">
        <v>1</v>
      </c>
      <c r="T70" s="17"/>
      <c r="U70" s="50" t="s">
        <v>367</v>
      </c>
      <c r="V70" s="131" t="s">
        <v>371</v>
      </c>
    </row>
    <row r="71" spans="1:21" ht="12.75" customHeight="1">
      <c r="A71" s="231"/>
      <c r="B71" s="260"/>
      <c r="C71" s="17"/>
      <c r="D71" s="17"/>
      <c r="E71" s="16"/>
      <c r="F71" s="17"/>
      <c r="G71" s="15"/>
      <c r="H71" s="17"/>
      <c r="I71" s="15"/>
      <c r="J71" s="47"/>
      <c r="K71" s="48"/>
      <c r="L71" s="48"/>
      <c r="M71" s="48"/>
      <c r="N71" s="48"/>
      <c r="O71" s="48"/>
      <c r="P71" s="48"/>
      <c r="Q71" s="49"/>
      <c r="R71" s="15"/>
      <c r="S71" s="17"/>
      <c r="T71" s="17"/>
      <c r="U71" s="50"/>
    </row>
    <row r="72" spans="1:21" ht="16.5" customHeight="1" thickBot="1">
      <c r="A72" s="232"/>
      <c r="B72" s="263"/>
      <c r="C72" s="25"/>
      <c r="D72" s="25"/>
      <c r="E72" s="27"/>
      <c r="F72" s="25"/>
      <c r="G72" s="26"/>
      <c r="H72" s="25"/>
      <c r="I72" s="26"/>
      <c r="J72" s="47">
        <v>20</v>
      </c>
      <c r="K72" s="48"/>
      <c r="L72" s="48"/>
      <c r="M72" s="48"/>
      <c r="N72" s="48"/>
      <c r="O72" s="48"/>
      <c r="P72" s="48"/>
      <c r="Q72" s="49"/>
      <c r="R72" s="26"/>
      <c r="S72" s="25"/>
      <c r="T72" s="25"/>
      <c r="U72" s="173"/>
    </row>
    <row r="73" spans="1:21" ht="14.25">
      <c r="A73" s="42"/>
      <c r="B73" s="37"/>
      <c r="C73" s="16"/>
      <c r="D73" s="16"/>
      <c r="E73" s="16"/>
      <c r="F73" s="16"/>
      <c r="G73" s="16"/>
      <c r="H73" s="16"/>
      <c r="I73" s="16"/>
      <c r="J73" s="33">
        <f>J13+J18+J23+J28+J33+J38+J43+J48+J53+J58+J63+J68</f>
        <v>72</v>
      </c>
      <c r="K73" s="34">
        <f aca="true" t="shared" si="0" ref="K73:Q74">K13+K18+K23+K28+K33+K38+K43+K48+K53+K58+K63+K68</f>
        <v>84</v>
      </c>
      <c r="L73" s="34">
        <f t="shared" si="0"/>
        <v>22</v>
      </c>
      <c r="M73" s="34">
        <f t="shared" si="0"/>
        <v>22</v>
      </c>
      <c r="N73" s="34">
        <f t="shared" si="0"/>
        <v>0</v>
      </c>
      <c r="O73" s="34">
        <f t="shared" si="0"/>
        <v>0</v>
      </c>
      <c r="P73" s="34">
        <f t="shared" si="0"/>
        <v>0</v>
      </c>
      <c r="Q73" s="39">
        <f t="shared" si="0"/>
        <v>0</v>
      </c>
      <c r="R73" s="16"/>
      <c r="S73" s="16"/>
      <c r="T73" s="16"/>
      <c r="U73" s="175"/>
    </row>
    <row r="74" spans="1:21" ht="14.25">
      <c r="A74" s="42"/>
      <c r="B74" s="37"/>
      <c r="C74" s="16" t="s">
        <v>222</v>
      </c>
      <c r="D74" s="16"/>
      <c r="E74" s="16"/>
      <c r="F74" s="16"/>
      <c r="G74" s="16"/>
      <c r="H74" s="16"/>
      <c r="I74" s="16"/>
      <c r="J74" s="20">
        <f>J14+J19+J24+J29+J34+J39+J44+J49+J54+J59+J64+J69</f>
        <v>192</v>
      </c>
      <c r="K74" s="22">
        <f t="shared" si="0"/>
        <v>162</v>
      </c>
      <c r="L74" s="22">
        <f t="shared" si="0"/>
        <v>92</v>
      </c>
      <c r="M74" s="22">
        <f t="shared" si="0"/>
        <v>94</v>
      </c>
      <c r="N74" s="22">
        <f t="shared" si="0"/>
        <v>0</v>
      </c>
      <c r="O74" s="22">
        <f t="shared" si="0"/>
        <v>0</v>
      </c>
      <c r="P74" s="22">
        <f t="shared" si="0"/>
        <v>0</v>
      </c>
      <c r="Q74" s="38">
        <f t="shared" si="0"/>
        <v>0</v>
      </c>
      <c r="R74" s="16"/>
      <c r="S74" s="16"/>
      <c r="T74" s="16"/>
      <c r="U74" s="175"/>
    </row>
    <row r="75" spans="1:21" ht="14.25">
      <c r="A75" s="42"/>
      <c r="B75" s="37"/>
      <c r="C75" s="16"/>
      <c r="D75" s="16" t="s">
        <v>222</v>
      </c>
      <c r="E75" s="16"/>
      <c r="F75" s="16"/>
      <c r="G75" s="16"/>
      <c r="H75" s="16"/>
      <c r="I75" s="16"/>
      <c r="J75" s="20">
        <f aca="true" t="shared" si="1" ref="J75:Q77">J15+J20+J25+J30+J35+J40+J45+J50+J55+J60+J65+J70</f>
        <v>100</v>
      </c>
      <c r="K75" s="22">
        <f t="shared" si="1"/>
        <v>80</v>
      </c>
      <c r="L75" s="22">
        <f t="shared" si="1"/>
        <v>30</v>
      </c>
      <c r="M75" s="22">
        <f t="shared" si="1"/>
        <v>26</v>
      </c>
      <c r="N75" s="22">
        <f t="shared" si="1"/>
        <v>0</v>
      </c>
      <c r="O75" s="22">
        <f t="shared" si="1"/>
        <v>0</v>
      </c>
      <c r="P75" s="22">
        <f t="shared" si="1"/>
        <v>0</v>
      </c>
      <c r="Q75" s="38">
        <f t="shared" si="1"/>
        <v>0</v>
      </c>
      <c r="R75" s="16"/>
      <c r="S75" s="16"/>
      <c r="T75" s="16"/>
      <c r="U75" s="175"/>
    </row>
    <row r="76" spans="1:21" ht="14.25">
      <c r="A76" s="42"/>
      <c r="B76" s="37"/>
      <c r="C76" s="16"/>
      <c r="D76" s="16"/>
      <c r="E76" s="16"/>
      <c r="F76" s="16"/>
      <c r="G76" s="16"/>
      <c r="H76" s="16"/>
      <c r="I76" s="16"/>
      <c r="J76" s="20">
        <f t="shared" si="1"/>
        <v>9</v>
      </c>
      <c r="K76" s="22">
        <f t="shared" si="1"/>
        <v>9</v>
      </c>
      <c r="L76" s="22">
        <f t="shared" si="1"/>
        <v>3</v>
      </c>
      <c r="M76" s="22">
        <f t="shared" si="1"/>
        <v>6</v>
      </c>
      <c r="N76" s="22">
        <f t="shared" si="1"/>
        <v>0</v>
      </c>
      <c r="O76" s="22">
        <f t="shared" si="1"/>
        <v>0</v>
      </c>
      <c r="P76" s="22">
        <f t="shared" si="1"/>
        <v>0</v>
      </c>
      <c r="Q76" s="38">
        <f t="shared" si="1"/>
        <v>0</v>
      </c>
      <c r="R76" s="16"/>
      <c r="S76" s="16"/>
      <c r="T76" s="16"/>
      <c r="U76" s="175"/>
    </row>
    <row r="77" spans="1:21" ht="15" thickBot="1">
      <c r="A77" s="42"/>
      <c r="B77" s="37"/>
      <c r="C77" s="16"/>
      <c r="D77" s="16"/>
      <c r="E77" s="16"/>
      <c r="F77" s="16"/>
      <c r="G77" s="16"/>
      <c r="H77" s="16"/>
      <c r="I77" s="16"/>
      <c r="J77" s="28">
        <f t="shared" si="1"/>
        <v>311</v>
      </c>
      <c r="K77" s="29">
        <f t="shared" si="1"/>
        <v>277</v>
      </c>
      <c r="L77" s="29">
        <f t="shared" si="1"/>
        <v>105</v>
      </c>
      <c r="M77" s="29">
        <f t="shared" si="1"/>
        <v>104</v>
      </c>
      <c r="N77" s="29">
        <f t="shared" si="1"/>
        <v>0</v>
      </c>
      <c r="O77" s="29">
        <f t="shared" si="1"/>
        <v>0</v>
      </c>
      <c r="P77" s="29">
        <f t="shared" si="1"/>
        <v>0</v>
      </c>
      <c r="Q77" s="52">
        <f t="shared" si="1"/>
        <v>0</v>
      </c>
      <c r="R77" s="16"/>
      <c r="S77" s="16"/>
      <c r="T77" s="16"/>
      <c r="U77" s="175"/>
    </row>
    <row r="78" spans="1:21" ht="16.5" customHeight="1" thickBot="1">
      <c r="A78" s="286" t="s">
        <v>41</v>
      </c>
      <c r="B78" s="288"/>
      <c r="C78" s="11">
        <f>D78/36</f>
        <v>50</v>
      </c>
      <c r="D78" s="53">
        <f>SUM(E78:I78)</f>
        <v>1800</v>
      </c>
      <c r="E78" s="53">
        <f>SUM(J73:Q73)</f>
        <v>200</v>
      </c>
      <c r="F78" s="53">
        <f>SUM(J74:Q74)</f>
        <v>540</v>
      </c>
      <c r="G78" s="53">
        <f>SUM(J75:Q75)</f>
        <v>236</v>
      </c>
      <c r="H78" s="53">
        <f>SUM(J76:Q76)</f>
        <v>27</v>
      </c>
      <c r="I78" s="98">
        <f>SUM(J77:Q77)</f>
        <v>797</v>
      </c>
      <c r="J78" s="167">
        <f aca="true" t="shared" si="2" ref="J78:Q78">SUM(J73:J77)</f>
        <v>684</v>
      </c>
      <c r="K78" s="167">
        <f t="shared" si="2"/>
        <v>612</v>
      </c>
      <c r="L78" s="167">
        <f t="shared" si="2"/>
        <v>252</v>
      </c>
      <c r="M78" s="167">
        <f t="shared" si="2"/>
        <v>252</v>
      </c>
      <c r="N78" s="167">
        <f t="shared" si="2"/>
        <v>0</v>
      </c>
      <c r="O78" s="167">
        <f t="shared" si="2"/>
        <v>0</v>
      </c>
      <c r="P78" s="167">
        <f t="shared" si="2"/>
        <v>0</v>
      </c>
      <c r="Q78" s="167">
        <f t="shared" si="2"/>
        <v>0</v>
      </c>
      <c r="R78" s="128"/>
      <c r="S78" s="16"/>
      <c r="T78" s="16"/>
      <c r="U78" s="42"/>
    </row>
    <row r="79" spans="1:21" ht="15.75" customHeight="1" thickBot="1">
      <c r="A79" s="69"/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28"/>
      <c r="S79" s="16"/>
      <c r="T79" s="16"/>
      <c r="U79" s="42"/>
    </row>
    <row r="80" spans="1:21" ht="12.75" customHeight="1" thickBot="1">
      <c r="A80" s="107"/>
      <c r="B80" s="71"/>
      <c r="C80" s="282" t="s">
        <v>343</v>
      </c>
      <c r="D80" s="309" t="s">
        <v>112</v>
      </c>
      <c r="E80" s="310"/>
      <c r="F80" s="310"/>
      <c r="G80" s="310"/>
      <c r="H80" s="310"/>
      <c r="I80" s="311"/>
      <c r="J80" s="312" t="s">
        <v>1</v>
      </c>
      <c r="K80" s="313"/>
      <c r="L80" s="313"/>
      <c r="M80" s="313"/>
      <c r="N80" s="313"/>
      <c r="O80" s="313"/>
      <c r="P80" s="313"/>
      <c r="Q80" s="314"/>
      <c r="R80" s="312" t="s">
        <v>2</v>
      </c>
      <c r="S80" s="313"/>
      <c r="T80" s="314"/>
      <c r="U80" s="107"/>
    </row>
    <row r="81" spans="1:21" ht="12.75" customHeight="1" thickBot="1">
      <c r="A81" s="72" t="s">
        <v>265</v>
      </c>
      <c r="B81" s="73"/>
      <c r="C81" s="283"/>
      <c r="D81" s="279" t="s">
        <v>341</v>
      </c>
      <c r="E81" s="302" t="s">
        <v>113</v>
      </c>
      <c r="F81" s="303"/>
      <c r="G81" s="303"/>
      <c r="H81" s="303"/>
      <c r="I81" s="71"/>
      <c r="J81" s="289" t="s">
        <v>5</v>
      </c>
      <c r="K81" s="290"/>
      <c r="L81" s="289" t="s">
        <v>6</v>
      </c>
      <c r="M81" s="290"/>
      <c r="N81" s="289" t="s">
        <v>7</v>
      </c>
      <c r="O81" s="290"/>
      <c r="P81" s="289" t="s">
        <v>8</v>
      </c>
      <c r="Q81" s="290"/>
      <c r="R81" s="306" t="s">
        <v>141</v>
      </c>
      <c r="S81" s="282" t="s">
        <v>338</v>
      </c>
      <c r="T81" s="306" t="s">
        <v>42</v>
      </c>
      <c r="U81" s="72" t="s">
        <v>9</v>
      </c>
    </row>
    <row r="82" spans="1:21" ht="12.75" customHeight="1" thickBot="1">
      <c r="A82" s="72" t="s">
        <v>3</v>
      </c>
      <c r="B82" s="72" t="s">
        <v>0</v>
      </c>
      <c r="C82" s="283"/>
      <c r="D82" s="280"/>
      <c r="E82" s="282" t="s">
        <v>342</v>
      </c>
      <c r="F82" s="276" t="s">
        <v>344</v>
      </c>
      <c r="G82" s="282" t="s">
        <v>345</v>
      </c>
      <c r="H82" s="279" t="s">
        <v>340</v>
      </c>
      <c r="I82" s="281" t="s">
        <v>339</v>
      </c>
      <c r="J82" s="123" t="s">
        <v>11</v>
      </c>
      <c r="K82" s="124" t="s">
        <v>12</v>
      </c>
      <c r="L82" s="123" t="s">
        <v>13</v>
      </c>
      <c r="M82" s="124" t="s">
        <v>14</v>
      </c>
      <c r="N82" s="123" t="s">
        <v>15</v>
      </c>
      <c r="O82" s="124" t="s">
        <v>16</v>
      </c>
      <c r="P82" s="123" t="s">
        <v>17</v>
      </c>
      <c r="Q82" s="113" t="s">
        <v>18</v>
      </c>
      <c r="R82" s="281"/>
      <c r="S82" s="283"/>
      <c r="T82" s="281"/>
      <c r="U82" s="72" t="s">
        <v>19</v>
      </c>
    </row>
    <row r="83" spans="1:21" ht="12.75" customHeight="1">
      <c r="A83" s="73"/>
      <c r="B83" s="72" t="s">
        <v>4</v>
      </c>
      <c r="C83" s="283"/>
      <c r="D83" s="280"/>
      <c r="E83" s="283"/>
      <c r="F83" s="277"/>
      <c r="G83" s="283"/>
      <c r="H83" s="280"/>
      <c r="I83" s="281"/>
      <c r="J83" s="120" t="s">
        <v>20</v>
      </c>
      <c r="K83" s="121" t="s">
        <v>20</v>
      </c>
      <c r="L83" s="6" t="s">
        <v>20</v>
      </c>
      <c r="M83" s="121" t="s">
        <v>20</v>
      </c>
      <c r="N83" s="6" t="s">
        <v>20</v>
      </c>
      <c r="O83" s="6" t="s">
        <v>20</v>
      </c>
      <c r="P83" s="121" t="s">
        <v>20</v>
      </c>
      <c r="Q83" s="6" t="s">
        <v>20</v>
      </c>
      <c r="R83" s="278"/>
      <c r="S83" s="283"/>
      <c r="T83" s="281"/>
      <c r="U83" s="72" t="s">
        <v>21</v>
      </c>
    </row>
    <row r="84" spans="1:21" ht="12.75" customHeight="1">
      <c r="A84" s="73"/>
      <c r="B84" s="73"/>
      <c r="C84" s="283"/>
      <c r="D84" s="280"/>
      <c r="E84" s="283"/>
      <c r="F84" s="277"/>
      <c r="G84" s="283"/>
      <c r="H84" s="280"/>
      <c r="I84" s="281"/>
      <c r="J84" s="7" t="s">
        <v>22</v>
      </c>
      <c r="K84" s="8" t="s">
        <v>22</v>
      </c>
      <c r="L84" s="7" t="s">
        <v>22</v>
      </c>
      <c r="M84" s="8" t="s">
        <v>22</v>
      </c>
      <c r="N84" s="7" t="s">
        <v>22</v>
      </c>
      <c r="O84" s="7" t="s">
        <v>22</v>
      </c>
      <c r="P84" s="8" t="s">
        <v>22</v>
      </c>
      <c r="Q84" s="7" t="s">
        <v>22</v>
      </c>
      <c r="R84" s="278"/>
      <c r="S84" s="283"/>
      <c r="T84" s="281"/>
      <c r="U84" s="72"/>
    </row>
    <row r="85" spans="1:21" ht="12.75" customHeight="1">
      <c r="A85" s="73"/>
      <c r="B85" s="73"/>
      <c r="C85" s="283"/>
      <c r="D85" s="280"/>
      <c r="E85" s="283"/>
      <c r="F85" s="277"/>
      <c r="G85" s="283"/>
      <c r="H85" s="280"/>
      <c r="I85" s="281"/>
      <c r="J85" s="7" t="s">
        <v>23</v>
      </c>
      <c r="K85" s="8" t="s">
        <v>23</v>
      </c>
      <c r="L85" s="7" t="s">
        <v>23</v>
      </c>
      <c r="M85" s="8" t="s">
        <v>23</v>
      </c>
      <c r="N85" s="7" t="s">
        <v>23</v>
      </c>
      <c r="O85" s="7" t="s">
        <v>23</v>
      </c>
      <c r="P85" s="8" t="s">
        <v>23</v>
      </c>
      <c r="Q85" s="7" t="s">
        <v>23</v>
      </c>
      <c r="R85" s="278"/>
      <c r="S85" s="283"/>
      <c r="T85" s="281"/>
      <c r="U85" s="72"/>
    </row>
    <row r="86" spans="1:21" ht="12.75" customHeight="1">
      <c r="A86" s="73"/>
      <c r="B86" s="73"/>
      <c r="C86" s="283"/>
      <c r="D86" s="280"/>
      <c r="E86" s="283"/>
      <c r="F86" s="277"/>
      <c r="G86" s="283"/>
      <c r="H86" s="280"/>
      <c r="I86" s="281"/>
      <c r="J86" s="7" t="s">
        <v>61</v>
      </c>
      <c r="K86" s="7" t="s">
        <v>61</v>
      </c>
      <c r="L86" s="7" t="s">
        <v>61</v>
      </c>
      <c r="M86" s="7" t="s">
        <v>61</v>
      </c>
      <c r="N86" s="7" t="s">
        <v>61</v>
      </c>
      <c r="O86" s="7" t="s">
        <v>61</v>
      </c>
      <c r="P86" s="7" t="s">
        <v>61</v>
      </c>
      <c r="Q86" s="7" t="s">
        <v>61</v>
      </c>
      <c r="R86" s="278"/>
      <c r="S86" s="283"/>
      <c r="T86" s="281"/>
      <c r="U86" s="72"/>
    </row>
    <row r="87" spans="1:21" ht="12.75" customHeight="1" thickBot="1">
      <c r="A87" s="108"/>
      <c r="B87" s="73"/>
      <c r="C87" s="292"/>
      <c r="D87" s="307"/>
      <c r="E87" s="283"/>
      <c r="F87" s="278"/>
      <c r="G87" s="283"/>
      <c r="H87" s="280"/>
      <c r="I87" s="281"/>
      <c r="J87" s="122" t="s">
        <v>10</v>
      </c>
      <c r="K87" s="122" t="s">
        <v>10</v>
      </c>
      <c r="L87" s="122" t="s">
        <v>10</v>
      </c>
      <c r="M87" s="122" t="s">
        <v>10</v>
      </c>
      <c r="N87" s="122" t="s">
        <v>10</v>
      </c>
      <c r="O87" s="122" t="s">
        <v>10</v>
      </c>
      <c r="P87" s="122" t="s">
        <v>10</v>
      </c>
      <c r="Q87" s="122" t="s">
        <v>10</v>
      </c>
      <c r="R87" s="278"/>
      <c r="S87" s="283"/>
      <c r="T87" s="281"/>
      <c r="U87" s="102"/>
    </row>
    <row r="88" spans="1:21" ht="12.75" customHeight="1" thickBot="1">
      <c r="A88" s="110">
        <v>1</v>
      </c>
      <c r="B88" s="80">
        <v>2</v>
      </c>
      <c r="C88" s="80">
        <v>3</v>
      </c>
      <c r="D88" s="98">
        <v>4</v>
      </c>
      <c r="E88" s="80">
        <v>5</v>
      </c>
      <c r="F88" s="98">
        <v>6</v>
      </c>
      <c r="G88" s="80">
        <v>7</v>
      </c>
      <c r="H88" s="98">
        <v>8</v>
      </c>
      <c r="I88" s="80">
        <v>9</v>
      </c>
      <c r="J88" s="80">
        <v>10</v>
      </c>
      <c r="K88" s="98">
        <v>11</v>
      </c>
      <c r="L88" s="80">
        <v>12</v>
      </c>
      <c r="M88" s="98">
        <v>13</v>
      </c>
      <c r="N88" s="80">
        <v>14</v>
      </c>
      <c r="O88" s="98">
        <v>15</v>
      </c>
      <c r="P88" s="80">
        <v>16</v>
      </c>
      <c r="Q88" s="109">
        <v>17</v>
      </c>
      <c r="R88" s="91">
        <v>18</v>
      </c>
      <c r="S88" s="119">
        <v>19</v>
      </c>
      <c r="T88" s="119">
        <v>20</v>
      </c>
      <c r="U88" s="102">
        <v>21</v>
      </c>
    </row>
    <row r="89" spans="1:21" ht="12.75" customHeight="1" thickBot="1">
      <c r="A89" s="255" t="s">
        <v>346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305"/>
    </row>
    <row r="90" spans="1:21" ht="12.75" customHeight="1">
      <c r="A90" s="12"/>
      <c r="B90" s="12"/>
      <c r="C90" s="14"/>
      <c r="D90" s="14"/>
      <c r="E90" s="36"/>
      <c r="F90" s="32"/>
      <c r="G90" s="14"/>
      <c r="H90" s="12"/>
      <c r="I90" s="14"/>
      <c r="J90" s="134"/>
      <c r="K90" s="45"/>
      <c r="L90" s="45">
        <v>16</v>
      </c>
      <c r="M90" s="45"/>
      <c r="N90" s="45"/>
      <c r="O90" s="45"/>
      <c r="P90" s="45"/>
      <c r="Q90" s="39"/>
      <c r="R90" s="32"/>
      <c r="S90" s="14"/>
      <c r="T90" s="14"/>
      <c r="U90" s="46"/>
    </row>
    <row r="91" spans="1:21" ht="12.75" customHeight="1">
      <c r="A91" s="13" t="s">
        <v>50</v>
      </c>
      <c r="B91" s="13" t="s">
        <v>102</v>
      </c>
      <c r="C91" s="17">
        <f>D91/36</f>
        <v>3</v>
      </c>
      <c r="D91" s="17">
        <f>SUM(E91:I91)</f>
        <v>108</v>
      </c>
      <c r="E91" s="16">
        <f>SUM(J90:Q90)</f>
        <v>16</v>
      </c>
      <c r="F91" s="17">
        <f>SUM(J91:Q91)</f>
        <v>16</v>
      </c>
      <c r="G91" s="17">
        <f>SUM(J92:Q92)</f>
        <v>12</v>
      </c>
      <c r="H91" s="16">
        <f>SUM(J93:Q93)</f>
        <v>0</v>
      </c>
      <c r="I91" s="17">
        <f>SUM(J94:Q94)</f>
        <v>64</v>
      </c>
      <c r="J91" s="61"/>
      <c r="K91" s="21"/>
      <c r="L91" s="22">
        <v>16</v>
      </c>
      <c r="M91" s="22"/>
      <c r="N91" s="22"/>
      <c r="O91" s="22"/>
      <c r="P91" s="22"/>
      <c r="Q91" s="23"/>
      <c r="R91" s="16"/>
      <c r="S91" s="17" t="s">
        <v>222</v>
      </c>
      <c r="T91" s="17"/>
      <c r="U91" s="177"/>
    </row>
    <row r="92" spans="1:21" ht="12.75" customHeight="1">
      <c r="A92" s="13"/>
      <c r="B92" s="13" t="s">
        <v>217</v>
      </c>
      <c r="C92" s="17"/>
      <c r="D92" s="17"/>
      <c r="E92" s="15"/>
      <c r="F92" s="16"/>
      <c r="G92" s="18"/>
      <c r="H92" s="19"/>
      <c r="I92" s="18"/>
      <c r="J92" s="61"/>
      <c r="K92" s="21"/>
      <c r="L92" s="22">
        <v>12</v>
      </c>
      <c r="M92" s="22"/>
      <c r="N92" s="22"/>
      <c r="O92" s="22"/>
      <c r="P92" s="22"/>
      <c r="Q92" s="23"/>
      <c r="R92" s="16"/>
      <c r="S92" s="17">
        <v>3</v>
      </c>
      <c r="T92" s="17"/>
      <c r="U92" s="84" t="s">
        <v>98</v>
      </c>
    </row>
    <row r="93" spans="1:21" ht="12.75" customHeight="1">
      <c r="A93" s="13"/>
      <c r="B93" s="13" t="s">
        <v>218</v>
      </c>
      <c r="C93" s="17"/>
      <c r="D93" s="17"/>
      <c r="E93" s="15"/>
      <c r="F93" s="16"/>
      <c r="G93" s="17"/>
      <c r="H93" s="13"/>
      <c r="I93" s="17"/>
      <c r="J93" s="61"/>
      <c r="K93" s="22"/>
      <c r="L93" s="22"/>
      <c r="M93" s="22"/>
      <c r="N93" s="22"/>
      <c r="O93" s="22"/>
      <c r="P93" s="22"/>
      <c r="Q93" s="23"/>
      <c r="R93" s="16"/>
      <c r="S93" s="17"/>
      <c r="T93" s="17"/>
      <c r="U93" s="84"/>
    </row>
    <row r="94" spans="1:21" ht="12.75" customHeight="1" thickBot="1">
      <c r="A94" s="24"/>
      <c r="B94" s="24"/>
      <c r="C94" s="25"/>
      <c r="D94" s="25"/>
      <c r="E94" s="26"/>
      <c r="F94" s="27"/>
      <c r="G94" s="25"/>
      <c r="H94" s="24"/>
      <c r="I94" s="25"/>
      <c r="J94" s="63"/>
      <c r="K94" s="29"/>
      <c r="L94" s="29">
        <v>64</v>
      </c>
      <c r="M94" s="29"/>
      <c r="N94" s="29"/>
      <c r="O94" s="29"/>
      <c r="P94" s="29"/>
      <c r="Q94" s="30"/>
      <c r="R94" s="27"/>
      <c r="S94" s="25"/>
      <c r="T94" s="25"/>
      <c r="U94" s="171"/>
    </row>
    <row r="95" spans="1:21" ht="12.75" customHeight="1">
      <c r="A95" s="14"/>
      <c r="B95" s="32" t="s">
        <v>127</v>
      </c>
      <c r="C95" s="14"/>
      <c r="D95" s="14"/>
      <c r="E95" s="32"/>
      <c r="F95" s="14"/>
      <c r="G95" s="14"/>
      <c r="H95" s="32"/>
      <c r="I95" s="14"/>
      <c r="J95" s="82"/>
      <c r="K95" s="34"/>
      <c r="L95" s="34">
        <v>16</v>
      </c>
      <c r="M95" s="34"/>
      <c r="N95" s="34"/>
      <c r="O95" s="34"/>
      <c r="P95" s="34"/>
      <c r="Q95" s="35"/>
      <c r="R95" s="36"/>
      <c r="S95" s="14"/>
      <c r="T95" s="14"/>
      <c r="U95" s="46"/>
    </row>
    <row r="96" spans="1:21" ht="12.75" customHeight="1">
      <c r="A96" s="17" t="s">
        <v>54</v>
      </c>
      <c r="B96" s="16" t="s">
        <v>155</v>
      </c>
      <c r="C96" s="17">
        <f>D96/36</f>
        <v>3</v>
      </c>
      <c r="D96" s="17">
        <f>SUM(E96:I96)</f>
        <v>108</v>
      </c>
      <c r="E96" s="16">
        <f>SUM(J95:Q95)</f>
        <v>16</v>
      </c>
      <c r="F96" s="17">
        <f>SUM(J96:Q96)</f>
        <v>16</v>
      </c>
      <c r="G96" s="17">
        <f>SUM(J97:Q97)</f>
        <v>12</v>
      </c>
      <c r="H96" s="16">
        <f>SUM(J98:Q98)</f>
        <v>0</v>
      </c>
      <c r="I96" s="17">
        <f>SUM(J99:Q99)</f>
        <v>64</v>
      </c>
      <c r="J96" s="61"/>
      <c r="K96" s="22"/>
      <c r="L96" s="22">
        <v>16</v>
      </c>
      <c r="M96" s="22"/>
      <c r="N96" s="22"/>
      <c r="O96" s="22"/>
      <c r="P96" s="22"/>
      <c r="Q96" s="38"/>
      <c r="R96" s="15"/>
      <c r="S96" s="17" t="s">
        <v>222</v>
      </c>
      <c r="T96" s="17"/>
      <c r="U96" s="177"/>
    </row>
    <row r="97" spans="1:21" ht="12.75" customHeight="1">
      <c r="A97" s="231"/>
      <c r="B97" s="16" t="s">
        <v>103</v>
      </c>
      <c r="C97" s="17"/>
      <c r="D97" s="17"/>
      <c r="E97" s="16"/>
      <c r="F97" s="17"/>
      <c r="G97" s="17"/>
      <c r="H97" s="16"/>
      <c r="I97" s="17"/>
      <c r="J97" s="61"/>
      <c r="K97" s="22"/>
      <c r="L97" s="22">
        <v>12</v>
      </c>
      <c r="M97" s="22"/>
      <c r="N97" s="22"/>
      <c r="O97" s="22"/>
      <c r="P97" s="22"/>
      <c r="Q97" s="38"/>
      <c r="R97" s="15"/>
      <c r="S97" s="17">
        <v>3</v>
      </c>
      <c r="T97" s="17"/>
      <c r="U97" s="84" t="s">
        <v>128</v>
      </c>
    </row>
    <row r="98" spans="1:21" ht="12.75" customHeight="1">
      <c r="A98" s="231"/>
      <c r="B98" s="16" t="s">
        <v>45</v>
      </c>
      <c r="C98" s="17"/>
      <c r="D98" s="17"/>
      <c r="E98" s="16"/>
      <c r="F98" s="17"/>
      <c r="G98" s="17"/>
      <c r="H98" s="16"/>
      <c r="I98" s="17"/>
      <c r="J98" s="61"/>
      <c r="K98" s="22"/>
      <c r="L98" s="22"/>
      <c r="M98" s="22"/>
      <c r="N98" s="22"/>
      <c r="O98" s="22"/>
      <c r="P98" s="22"/>
      <c r="Q98" s="38"/>
      <c r="R98" s="15"/>
      <c r="S98" s="17"/>
      <c r="T98" s="17"/>
      <c r="U98" s="84"/>
    </row>
    <row r="99" spans="1:21" ht="12.75" customHeight="1" thickBot="1">
      <c r="A99" s="232"/>
      <c r="B99" s="27"/>
      <c r="C99" s="25"/>
      <c r="D99" s="25"/>
      <c r="E99" s="27"/>
      <c r="F99" s="25"/>
      <c r="G99" s="25"/>
      <c r="H99" s="27"/>
      <c r="I99" s="25"/>
      <c r="J99" s="63"/>
      <c r="K99" s="29"/>
      <c r="L99" s="29">
        <v>64</v>
      </c>
      <c r="M99" s="29"/>
      <c r="N99" s="29"/>
      <c r="O99" s="29"/>
      <c r="P99" s="29"/>
      <c r="Q99" s="26"/>
      <c r="R99" s="26"/>
      <c r="S99" s="25"/>
      <c r="T99" s="25"/>
      <c r="U99" s="171"/>
    </row>
    <row r="100" spans="1:21" ht="12.75" customHeight="1">
      <c r="A100" s="230"/>
      <c r="B100" s="32"/>
      <c r="C100" s="14"/>
      <c r="D100" s="14"/>
      <c r="E100" s="32"/>
      <c r="F100" s="14"/>
      <c r="G100" s="14"/>
      <c r="H100" s="32"/>
      <c r="I100" s="14"/>
      <c r="J100" s="82"/>
      <c r="K100" s="34">
        <v>18</v>
      </c>
      <c r="L100" s="34"/>
      <c r="M100" s="34"/>
      <c r="N100" s="34"/>
      <c r="O100" s="34"/>
      <c r="P100" s="34"/>
      <c r="Q100" s="39"/>
      <c r="R100" s="14"/>
      <c r="S100" s="14"/>
      <c r="T100" s="14"/>
      <c r="U100" s="46"/>
    </row>
    <row r="101" spans="1:22" ht="12.75" customHeight="1">
      <c r="A101" s="231" t="s">
        <v>56</v>
      </c>
      <c r="B101" s="16" t="s">
        <v>140</v>
      </c>
      <c r="C101" s="17">
        <f>D101/36</f>
        <v>3</v>
      </c>
      <c r="D101" s="17">
        <f>SUM(E101:I101)</f>
        <v>108</v>
      </c>
      <c r="E101" s="16">
        <f>SUM(J100:Q100)</f>
        <v>18</v>
      </c>
      <c r="F101" s="17">
        <f>SUM(J101:Q101)</f>
        <v>10</v>
      </c>
      <c r="G101" s="17">
        <f>SUM(J102:Q102)</f>
        <v>26</v>
      </c>
      <c r="H101" s="16">
        <f>SUM(J103:Q103)</f>
        <v>0</v>
      </c>
      <c r="I101" s="17">
        <f>SUM(J104:Q104)</f>
        <v>54</v>
      </c>
      <c r="J101" s="61"/>
      <c r="K101" s="22">
        <v>10</v>
      </c>
      <c r="L101" s="22"/>
      <c r="M101" s="22"/>
      <c r="N101" s="22"/>
      <c r="O101" s="22"/>
      <c r="P101" s="22"/>
      <c r="Q101" s="38"/>
      <c r="R101" s="17"/>
      <c r="S101" s="17" t="s">
        <v>222</v>
      </c>
      <c r="T101" s="17"/>
      <c r="U101" s="84" t="s">
        <v>368</v>
      </c>
      <c r="V101" s="131" t="s">
        <v>371</v>
      </c>
    </row>
    <row r="102" spans="1:21" ht="12.75" customHeight="1">
      <c r="A102" s="231"/>
      <c r="B102" s="16" t="s">
        <v>115</v>
      </c>
      <c r="C102" s="17"/>
      <c r="D102" s="17"/>
      <c r="E102" s="16"/>
      <c r="F102" s="17"/>
      <c r="G102" s="17"/>
      <c r="H102" s="16"/>
      <c r="I102" s="17"/>
      <c r="J102" s="61"/>
      <c r="K102" s="22">
        <v>26</v>
      </c>
      <c r="L102" s="22"/>
      <c r="M102" s="22"/>
      <c r="N102" s="22"/>
      <c r="O102" s="22"/>
      <c r="P102" s="22"/>
      <c r="Q102" s="38"/>
      <c r="R102" s="17"/>
      <c r="S102" s="17">
        <v>2</v>
      </c>
      <c r="T102" s="17"/>
      <c r="U102" s="84" t="s">
        <v>369</v>
      </c>
    </row>
    <row r="103" spans="1:21" ht="12.75" customHeight="1">
      <c r="A103" s="231"/>
      <c r="B103" s="16"/>
      <c r="C103" s="17"/>
      <c r="D103" s="17"/>
      <c r="E103" s="16"/>
      <c r="F103" s="17"/>
      <c r="G103" s="17"/>
      <c r="H103" s="16"/>
      <c r="I103" s="17"/>
      <c r="J103" s="62"/>
      <c r="K103" s="48"/>
      <c r="L103" s="48"/>
      <c r="M103" s="48"/>
      <c r="N103" s="48"/>
      <c r="O103" s="48"/>
      <c r="P103" s="48"/>
      <c r="Q103" s="38"/>
      <c r="R103" s="17"/>
      <c r="S103" s="17"/>
      <c r="T103" s="17"/>
      <c r="U103" s="84" t="s">
        <v>370</v>
      </c>
    </row>
    <row r="104" spans="1:21" ht="12.75" customHeight="1" thickBot="1">
      <c r="A104" s="232"/>
      <c r="B104" s="27"/>
      <c r="C104" s="25"/>
      <c r="D104" s="25"/>
      <c r="E104" s="27"/>
      <c r="F104" s="25"/>
      <c r="G104" s="25"/>
      <c r="H104" s="27"/>
      <c r="I104" s="25"/>
      <c r="J104" s="63"/>
      <c r="K104" s="29">
        <v>54</v>
      </c>
      <c r="L104" s="29"/>
      <c r="M104" s="29"/>
      <c r="N104" s="29"/>
      <c r="O104" s="29"/>
      <c r="P104" s="29"/>
      <c r="Q104" s="26"/>
      <c r="R104" s="25"/>
      <c r="S104" s="25"/>
      <c r="T104" s="25"/>
      <c r="U104" s="171"/>
    </row>
    <row r="105" spans="1:21" ht="12.75" customHeight="1">
      <c r="A105" s="14"/>
      <c r="B105" s="32"/>
      <c r="C105" s="14"/>
      <c r="D105" s="14"/>
      <c r="E105" s="32"/>
      <c r="F105" s="14"/>
      <c r="G105" s="14"/>
      <c r="H105" s="32"/>
      <c r="I105" s="14"/>
      <c r="J105" s="82"/>
      <c r="K105" s="34"/>
      <c r="L105" s="34">
        <v>16</v>
      </c>
      <c r="M105" s="34"/>
      <c r="N105" s="34"/>
      <c r="O105" s="34"/>
      <c r="P105" s="34"/>
      <c r="Q105" s="35"/>
      <c r="R105" s="14"/>
      <c r="S105" s="14"/>
      <c r="T105" s="14"/>
      <c r="U105" s="46"/>
    </row>
    <row r="106" spans="1:21" ht="12.75" customHeight="1">
      <c r="A106" s="17" t="s">
        <v>58</v>
      </c>
      <c r="B106" s="16" t="s">
        <v>51</v>
      </c>
      <c r="C106" s="17">
        <f>D106/36</f>
        <v>3</v>
      </c>
      <c r="D106" s="17">
        <f>SUM(E106:I106)</f>
        <v>108</v>
      </c>
      <c r="E106" s="16">
        <f>SUM(J105:Q105)</f>
        <v>16</v>
      </c>
      <c r="F106" s="17">
        <f>SUM(J106:Q106)</f>
        <v>16</v>
      </c>
      <c r="G106" s="17">
        <f>SUM(J107:Q107)</f>
        <v>12</v>
      </c>
      <c r="H106" s="16">
        <f>SUM(J108:Q108)</f>
        <v>0</v>
      </c>
      <c r="I106" s="17">
        <f>SUM(J109:Q109)</f>
        <v>64</v>
      </c>
      <c r="J106" s="61"/>
      <c r="K106" s="22"/>
      <c r="L106" s="22">
        <v>16</v>
      </c>
      <c r="M106" s="22"/>
      <c r="N106" s="22"/>
      <c r="O106" s="22"/>
      <c r="P106" s="22"/>
      <c r="Q106" s="23"/>
      <c r="R106" s="17"/>
      <c r="S106" s="17" t="s">
        <v>222</v>
      </c>
      <c r="T106" s="17" t="s">
        <v>222</v>
      </c>
      <c r="U106" s="177"/>
    </row>
    <row r="107" spans="1:21" ht="12.75" customHeight="1">
      <c r="A107" s="17"/>
      <c r="B107" s="16" t="s">
        <v>123</v>
      </c>
      <c r="C107" s="17"/>
      <c r="D107" s="17"/>
      <c r="E107" s="16"/>
      <c r="F107" s="17"/>
      <c r="G107" s="17"/>
      <c r="H107" s="16"/>
      <c r="I107" s="17"/>
      <c r="J107" s="61"/>
      <c r="K107" s="22"/>
      <c r="L107" s="22">
        <v>12</v>
      </c>
      <c r="M107" s="22"/>
      <c r="N107" s="22"/>
      <c r="O107" s="22"/>
      <c r="P107" s="22"/>
      <c r="Q107" s="23"/>
      <c r="R107" s="17"/>
      <c r="S107" s="17">
        <v>3</v>
      </c>
      <c r="T107" s="17"/>
      <c r="U107" s="84" t="s">
        <v>38</v>
      </c>
    </row>
    <row r="108" spans="1:21" ht="12.75" customHeight="1">
      <c r="A108" s="17"/>
      <c r="B108" s="16" t="s">
        <v>103</v>
      </c>
      <c r="C108" s="17"/>
      <c r="D108" s="17"/>
      <c r="E108" s="16"/>
      <c r="F108" s="17"/>
      <c r="G108" s="17"/>
      <c r="H108" s="16"/>
      <c r="I108" s="17"/>
      <c r="J108" s="61"/>
      <c r="K108" s="22"/>
      <c r="L108" s="22"/>
      <c r="M108" s="22"/>
      <c r="N108" s="22"/>
      <c r="O108" s="22"/>
      <c r="P108" s="22"/>
      <c r="Q108" s="23"/>
      <c r="R108" s="17"/>
      <c r="S108" s="17"/>
      <c r="T108" s="17"/>
      <c r="U108" s="84"/>
    </row>
    <row r="109" spans="1:21" ht="12.75" customHeight="1" thickBot="1">
      <c r="A109" s="17"/>
      <c r="B109" s="16" t="s">
        <v>45</v>
      </c>
      <c r="C109" s="17"/>
      <c r="D109" s="17"/>
      <c r="E109" s="16"/>
      <c r="F109" s="17"/>
      <c r="G109" s="17"/>
      <c r="H109" s="16"/>
      <c r="I109" s="17"/>
      <c r="J109" s="140"/>
      <c r="K109" s="41"/>
      <c r="L109" s="41">
        <v>64</v>
      </c>
      <c r="M109" s="41"/>
      <c r="N109" s="41"/>
      <c r="O109" s="41"/>
      <c r="P109" s="41"/>
      <c r="Q109" s="15"/>
      <c r="R109" s="25"/>
      <c r="S109" s="25"/>
      <c r="T109" s="25"/>
      <c r="U109" s="171"/>
    </row>
    <row r="110" spans="1:21" ht="12.75" customHeight="1">
      <c r="A110" s="230"/>
      <c r="B110" s="32"/>
      <c r="C110" s="14"/>
      <c r="D110" s="32"/>
      <c r="E110" s="14"/>
      <c r="F110" s="32"/>
      <c r="G110" s="14"/>
      <c r="H110" s="32"/>
      <c r="I110" s="14"/>
      <c r="J110" s="82"/>
      <c r="K110" s="34"/>
      <c r="L110" s="34">
        <v>16</v>
      </c>
      <c r="M110" s="34"/>
      <c r="N110" s="34"/>
      <c r="O110" s="34"/>
      <c r="P110" s="34"/>
      <c r="Q110" s="45"/>
      <c r="R110" s="14"/>
      <c r="S110" s="14"/>
      <c r="T110" s="14"/>
      <c r="U110" s="46"/>
    </row>
    <row r="111" spans="1:22" ht="12.75" customHeight="1">
      <c r="A111" s="231" t="s">
        <v>62</v>
      </c>
      <c r="B111" s="16" t="s">
        <v>120</v>
      </c>
      <c r="C111" s="17">
        <f>D111/36</f>
        <v>3</v>
      </c>
      <c r="D111" s="17">
        <f>SUM(E111:I111)</f>
        <v>108</v>
      </c>
      <c r="E111" s="16">
        <f>SUM(J110:Q110)</f>
        <v>16</v>
      </c>
      <c r="F111" s="17">
        <f>SUM(J111:Q111)</f>
        <v>16</v>
      </c>
      <c r="G111" s="17">
        <f>SUM(J112:Q112)</f>
        <v>12</v>
      </c>
      <c r="H111" s="16">
        <f>SUM(J113:Q113)</f>
        <v>0</v>
      </c>
      <c r="I111" s="17">
        <f>SUM(J114:Q114)</f>
        <v>64</v>
      </c>
      <c r="J111" s="61"/>
      <c r="K111" s="22"/>
      <c r="L111" s="22">
        <v>16</v>
      </c>
      <c r="M111" s="22"/>
      <c r="N111" s="22"/>
      <c r="O111" s="22"/>
      <c r="P111" s="22"/>
      <c r="Q111" s="75"/>
      <c r="R111" s="17"/>
      <c r="S111" s="17" t="s">
        <v>222</v>
      </c>
      <c r="T111" s="17"/>
      <c r="U111" s="84" t="s">
        <v>106</v>
      </c>
      <c r="V111" s="131" t="s">
        <v>371</v>
      </c>
    </row>
    <row r="112" spans="1:21" ht="12.75" customHeight="1">
      <c r="A112" s="231"/>
      <c r="B112" s="16" t="s">
        <v>103</v>
      </c>
      <c r="C112" s="17"/>
      <c r="D112" s="16"/>
      <c r="E112" s="17"/>
      <c r="F112" s="16"/>
      <c r="G112" s="17"/>
      <c r="H112" s="16"/>
      <c r="I112" s="17"/>
      <c r="J112" s="61"/>
      <c r="K112" s="22"/>
      <c r="L112" s="22">
        <v>12</v>
      </c>
      <c r="M112" s="22"/>
      <c r="N112" s="22"/>
      <c r="O112" s="22"/>
      <c r="P112" s="22"/>
      <c r="Q112" s="75"/>
      <c r="R112" s="17"/>
      <c r="S112" s="17">
        <v>3</v>
      </c>
      <c r="T112" s="17"/>
      <c r="U112" s="84" t="s">
        <v>107</v>
      </c>
    </row>
    <row r="113" spans="1:21" ht="12.75" customHeight="1">
      <c r="A113" s="231"/>
      <c r="B113" s="16" t="s">
        <v>45</v>
      </c>
      <c r="C113" s="17"/>
      <c r="D113" s="16"/>
      <c r="E113" s="17"/>
      <c r="F113" s="16"/>
      <c r="G113" s="17"/>
      <c r="H113" s="16"/>
      <c r="I113" s="17"/>
      <c r="J113" s="61"/>
      <c r="K113" s="22"/>
      <c r="L113" s="22"/>
      <c r="M113" s="22"/>
      <c r="N113" s="22"/>
      <c r="O113" s="22"/>
      <c r="P113" s="22"/>
      <c r="Q113" s="75"/>
      <c r="R113" s="17"/>
      <c r="S113" s="17"/>
      <c r="T113" s="17"/>
      <c r="U113" s="84"/>
    </row>
    <row r="114" spans="1:21" ht="12.75" customHeight="1" thickBot="1">
      <c r="A114" s="232"/>
      <c r="B114" s="27"/>
      <c r="C114" s="25"/>
      <c r="D114" s="27"/>
      <c r="E114" s="25"/>
      <c r="F114" s="27"/>
      <c r="G114" s="25"/>
      <c r="H114" s="27"/>
      <c r="I114" s="25"/>
      <c r="J114" s="63"/>
      <c r="K114" s="29"/>
      <c r="L114" s="29">
        <v>64</v>
      </c>
      <c r="M114" s="29"/>
      <c r="N114" s="29"/>
      <c r="O114" s="29"/>
      <c r="P114" s="29"/>
      <c r="Q114" s="100"/>
      <c r="R114" s="25"/>
      <c r="S114" s="25"/>
      <c r="T114" s="25"/>
      <c r="U114" s="171"/>
    </row>
    <row r="115" spans="1:21" ht="12.75" customHeight="1">
      <c r="A115" s="14"/>
      <c r="B115" s="32" t="s">
        <v>219</v>
      </c>
      <c r="C115" s="14"/>
      <c r="D115" s="12"/>
      <c r="E115" s="14"/>
      <c r="F115" s="32"/>
      <c r="G115" s="14"/>
      <c r="H115" s="32"/>
      <c r="I115" s="14"/>
      <c r="J115" s="82"/>
      <c r="K115" s="34"/>
      <c r="L115" s="34"/>
      <c r="M115" s="34">
        <v>14</v>
      </c>
      <c r="N115" s="34"/>
      <c r="O115" s="34"/>
      <c r="P115" s="34"/>
      <c r="Q115" s="45"/>
      <c r="R115" s="17"/>
      <c r="S115" s="17"/>
      <c r="T115" s="17"/>
      <c r="U115" s="84"/>
    </row>
    <row r="116" spans="1:21" ht="12.75" customHeight="1">
      <c r="A116" s="17" t="s">
        <v>65</v>
      </c>
      <c r="B116" s="16" t="s">
        <v>220</v>
      </c>
      <c r="C116" s="17">
        <f>D116/36</f>
        <v>3</v>
      </c>
      <c r="D116" s="17">
        <f>SUM(E116:I116)</f>
        <v>108</v>
      </c>
      <c r="E116" s="16">
        <f>SUM(J115:Q115)</f>
        <v>14</v>
      </c>
      <c r="F116" s="17">
        <f>SUM(J116:Q116)</f>
        <v>12</v>
      </c>
      <c r="G116" s="17">
        <f>SUM(J117:Q117)</f>
        <v>20</v>
      </c>
      <c r="H116" s="16">
        <f>SUM(J118:Q118)</f>
        <v>0</v>
      </c>
      <c r="I116" s="17">
        <f>SUM(J119:Q119)</f>
        <v>62</v>
      </c>
      <c r="J116" s="61"/>
      <c r="K116" s="22"/>
      <c r="L116" s="22"/>
      <c r="M116" s="22">
        <v>12</v>
      </c>
      <c r="N116" s="22"/>
      <c r="O116" s="22"/>
      <c r="P116" s="22"/>
      <c r="Q116" s="75"/>
      <c r="R116" s="17"/>
      <c r="S116" s="17" t="s">
        <v>222</v>
      </c>
      <c r="T116" s="17"/>
      <c r="U116" s="177"/>
    </row>
    <row r="117" spans="1:21" ht="12.75" customHeight="1">
      <c r="A117" s="17"/>
      <c r="B117" s="16" t="s">
        <v>221</v>
      </c>
      <c r="C117" s="17"/>
      <c r="D117" s="13"/>
      <c r="E117" s="17"/>
      <c r="F117" s="16"/>
      <c r="G117" s="17"/>
      <c r="H117" s="16"/>
      <c r="I117" s="17"/>
      <c r="J117" s="61"/>
      <c r="K117" s="22"/>
      <c r="L117" s="22"/>
      <c r="M117" s="22">
        <v>20</v>
      </c>
      <c r="N117" s="22"/>
      <c r="O117" s="22"/>
      <c r="P117" s="22"/>
      <c r="Q117" s="75"/>
      <c r="R117" s="17"/>
      <c r="S117" s="17">
        <v>4</v>
      </c>
      <c r="T117" s="17"/>
      <c r="U117" s="84" t="s">
        <v>36</v>
      </c>
    </row>
    <row r="118" spans="1:21" ht="12.75" customHeight="1">
      <c r="A118" s="17"/>
      <c r="B118" s="16" t="s">
        <v>207</v>
      </c>
      <c r="C118" s="17"/>
      <c r="D118" s="13"/>
      <c r="E118" s="17"/>
      <c r="F118" s="16"/>
      <c r="G118" s="17"/>
      <c r="H118" s="16"/>
      <c r="I118" s="17"/>
      <c r="J118" s="61"/>
      <c r="K118" s="22"/>
      <c r="L118" s="22"/>
      <c r="M118" s="22"/>
      <c r="N118" s="22"/>
      <c r="O118" s="22"/>
      <c r="P118" s="22"/>
      <c r="Q118" s="75"/>
      <c r="R118" s="17"/>
      <c r="S118" s="17"/>
      <c r="T118" s="17"/>
      <c r="U118" s="84"/>
    </row>
    <row r="119" spans="1:21" ht="12.75" customHeight="1" thickBot="1">
      <c r="A119" s="25"/>
      <c r="B119" s="27"/>
      <c r="C119" s="25"/>
      <c r="D119" s="24"/>
      <c r="E119" s="25"/>
      <c r="F119" s="27"/>
      <c r="G119" s="25"/>
      <c r="H119" s="27"/>
      <c r="I119" s="25"/>
      <c r="J119" s="63"/>
      <c r="K119" s="29"/>
      <c r="L119" s="29"/>
      <c r="M119" s="29">
        <v>62</v>
      </c>
      <c r="N119" s="29"/>
      <c r="O119" s="29"/>
      <c r="P119" s="29"/>
      <c r="Q119" s="100"/>
      <c r="R119" s="17"/>
      <c r="S119" s="17"/>
      <c r="T119" s="17"/>
      <c r="U119" s="84"/>
    </row>
    <row r="120" spans="1:21" ht="12.75" customHeight="1">
      <c r="A120" s="14"/>
      <c r="B120" s="32"/>
      <c r="C120" s="14"/>
      <c r="D120" s="32"/>
      <c r="E120" s="14"/>
      <c r="F120" s="32"/>
      <c r="G120" s="14"/>
      <c r="H120" s="32"/>
      <c r="I120" s="14"/>
      <c r="J120" s="82"/>
      <c r="K120" s="34"/>
      <c r="L120" s="34"/>
      <c r="M120" s="34">
        <v>16</v>
      </c>
      <c r="N120" s="34"/>
      <c r="O120" s="34"/>
      <c r="P120" s="34"/>
      <c r="Q120" s="45"/>
      <c r="R120" s="14"/>
      <c r="S120" s="14"/>
      <c r="T120" s="14"/>
      <c r="U120" s="46"/>
    </row>
    <row r="121" spans="1:21" ht="12.75" customHeight="1">
      <c r="A121" s="17" t="s">
        <v>70</v>
      </c>
      <c r="B121" s="16" t="s">
        <v>120</v>
      </c>
      <c r="C121" s="17">
        <f>D121/36</f>
        <v>3</v>
      </c>
      <c r="D121" s="17">
        <f>SUM(E121:I121)</f>
        <v>108</v>
      </c>
      <c r="E121" s="16">
        <f>SUM(J120:Q120)</f>
        <v>16</v>
      </c>
      <c r="F121" s="17">
        <f>SUM(J121:Q121)</f>
        <v>16</v>
      </c>
      <c r="G121" s="17">
        <f>SUM(J122:Q122)</f>
        <v>12</v>
      </c>
      <c r="H121" s="16">
        <f>SUM(J123:Q123)</f>
        <v>0</v>
      </c>
      <c r="I121" s="17">
        <f>SUM(J124:Q124)</f>
        <v>64</v>
      </c>
      <c r="J121" s="61"/>
      <c r="K121" s="22"/>
      <c r="L121" s="22"/>
      <c r="M121" s="22">
        <v>16</v>
      </c>
      <c r="N121" s="22"/>
      <c r="O121" s="22"/>
      <c r="P121" s="22"/>
      <c r="Q121" s="75"/>
      <c r="R121" s="17"/>
      <c r="S121" s="17" t="s">
        <v>222</v>
      </c>
      <c r="T121" s="17"/>
      <c r="U121" s="84" t="s">
        <v>106</v>
      </c>
    </row>
    <row r="122" spans="1:21" ht="12.75" customHeight="1">
      <c r="A122" s="17"/>
      <c r="B122" s="16" t="s">
        <v>154</v>
      </c>
      <c r="C122" s="17"/>
      <c r="D122" s="16"/>
      <c r="E122" s="17"/>
      <c r="F122" s="16"/>
      <c r="G122" s="17"/>
      <c r="H122" s="16"/>
      <c r="I122" s="17"/>
      <c r="J122" s="61"/>
      <c r="K122" s="22"/>
      <c r="L122" s="22"/>
      <c r="M122" s="22">
        <v>12</v>
      </c>
      <c r="N122" s="22"/>
      <c r="O122" s="22"/>
      <c r="P122" s="22"/>
      <c r="Q122" s="75"/>
      <c r="R122" s="17"/>
      <c r="S122" s="17">
        <v>4</v>
      </c>
      <c r="T122" s="17"/>
      <c r="U122" s="84" t="s">
        <v>107</v>
      </c>
    </row>
    <row r="123" spans="1:21" ht="12.75" customHeight="1">
      <c r="A123" s="17"/>
      <c r="B123" s="16" t="s">
        <v>121</v>
      </c>
      <c r="C123" s="17"/>
      <c r="D123" s="16"/>
      <c r="E123" s="17"/>
      <c r="F123" s="16"/>
      <c r="G123" s="17"/>
      <c r="H123" s="16"/>
      <c r="I123" s="17"/>
      <c r="J123" s="61"/>
      <c r="K123" s="22"/>
      <c r="L123" s="22"/>
      <c r="M123" s="22"/>
      <c r="N123" s="22"/>
      <c r="O123" s="22"/>
      <c r="P123" s="22"/>
      <c r="Q123" s="75"/>
      <c r="R123" s="17"/>
      <c r="S123" s="17"/>
      <c r="T123" s="17"/>
      <c r="U123" s="84"/>
    </row>
    <row r="124" spans="1:21" ht="12.75" customHeight="1" thickBot="1">
      <c r="A124" s="25"/>
      <c r="B124" s="27"/>
      <c r="C124" s="25"/>
      <c r="D124" s="27"/>
      <c r="E124" s="25"/>
      <c r="F124" s="27"/>
      <c r="G124" s="25"/>
      <c r="H124" s="27"/>
      <c r="I124" s="25"/>
      <c r="J124" s="63"/>
      <c r="K124" s="29"/>
      <c r="L124" s="29"/>
      <c r="M124" s="29">
        <v>64</v>
      </c>
      <c r="N124" s="29"/>
      <c r="O124" s="29"/>
      <c r="P124" s="29"/>
      <c r="Q124" s="100"/>
      <c r="R124" s="25"/>
      <c r="S124" s="25"/>
      <c r="T124" s="25"/>
      <c r="U124" s="171"/>
    </row>
    <row r="125" spans="1:21" ht="12.75" customHeight="1">
      <c r="A125" s="14"/>
      <c r="B125" s="32"/>
      <c r="C125" s="14"/>
      <c r="D125" s="32"/>
      <c r="E125" s="14"/>
      <c r="F125" s="32"/>
      <c r="G125" s="14"/>
      <c r="H125" s="32"/>
      <c r="I125" s="14"/>
      <c r="J125" s="82"/>
      <c r="K125" s="34">
        <v>16</v>
      </c>
      <c r="L125" s="34"/>
      <c r="M125" s="34"/>
      <c r="N125" s="34"/>
      <c r="O125" s="34"/>
      <c r="P125" s="34"/>
      <c r="Q125" s="39"/>
      <c r="R125" s="14"/>
      <c r="S125" s="14"/>
      <c r="T125" s="14"/>
      <c r="U125" s="46"/>
    </row>
    <row r="126" spans="1:21" ht="12.75" customHeight="1">
      <c r="A126" s="17" t="s">
        <v>274</v>
      </c>
      <c r="B126" s="16" t="s">
        <v>275</v>
      </c>
      <c r="C126" s="17">
        <f>D126/36</f>
        <v>3</v>
      </c>
      <c r="D126" s="17">
        <f>SUM(E126:I126)</f>
        <v>108</v>
      </c>
      <c r="E126" s="16">
        <f>SUM(J125:Q125)</f>
        <v>16</v>
      </c>
      <c r="F126" s="17">
        <f>SUM(J126:Q126)</f>
        <v>16</v>
      </c>
      <c r="G126" s="17">
        <f>SUM(J127:Q127)</f>
        <v>12</v>
      </c>
      <c r="H126" s="16">
        <f>SUM(J128:Q128)</f>
        <v>0</v>
      </c>
      <c r="I126" s="17">
        <f>SUM(J129:Q129)</f>
        <v>64</v>
      </c>
      <c r="J126" s="61"/>
      <c r="K126" s="22">
        <v>16</v>
      </c>
      <c r="L126" s="22"/>
      <c r="M126" s="22"/>
      <c r="N126" s="22"/>
      <c r="O126" s="22"/>
      <c r="P126" s="22"/>
      <c r="Q126" s="38"/>
      <c r="R126" s="17"/>
      <c r="S126" s="17" t="s">
        <v>222</v>
      </c>
      <c r="T126" s="17"/>
      <c r="U126" s="84" t="s">
        <v>106</v>
      </c>
    </row>
    <row r="127" spans="1:21" ht="12.75" customHeight="1">
      <c r="A127" s="17"/>
      <c r="B127" s="16" t="s">
        <v>276</v>
      </c>
      <c r="C127" s="17"/>
      <c r="D127" s="16"/>
      <c r="E127" s="17"/>
      <c r="F127" s="16"/>
      <c r="G127" s="17"/>
      <c r="H127" s="16"/>
      <c r="I127" s="17"/>
      <c r="J127" s="61"/>
      <c r="K127" s="22">
        <v>12</v>
      </c>
      <c r="L127" s="22"/>
      <c r="M127" s="22"/>
      <c r="N127" s="22"/>
      <c r="O127" s="22"/>
      <c r="P127" s="22"/>
      <c r="Q127" s="38"/>
      <c r="R127" s="17"/>
      <c r="S127" s="17">
        <v>2</v>
      </c>
      <c r="T127" s="17"/>
      <c r="U127" s="84" t="s">
        <v>107</v>
      </c>
    </row>
    <row r="128" spans="1:21" ht="12.75" customHeight="1">
      <c r="A128" s="17"/>
      <c r="B128" s="16"/>
      <c r="C128" s="17"/>
      <c r="D128" s="16"/>
      <c r="E128" s="17"/>
      <c r="F128" s="16"/>
      <c r="G128" s="17"/>
      <c r="H128" s="16"/>
      <c r="I128" s="17"/>
      <c r="J128" s="61"/>
      <c r="K128" s="22"/>
      <c r="L128" s="22"/>
      <c r="M128" s="22"/>
      <c r="N128" s="22"/>
      <c r="O128" s="22"/>
      <c r="P128" s="22"/>
      <c r="Q128" s="38"/>
      <c r="R128" s="17"/>
      <c r="S128" s="17"/>
      <c r="T128" s="17"/>
      <c r="U128" s="84"/>
    </row>
    <row r="129" spans="1:21" ht="12.75" customHeight="1" thickBot="1">
      <c r="A129" s="25"/>
      <c r="B129" s="27"/>
      <c r="C129" s="25"/>
      <c r="D129" s="27"/>
      <c r="E129" s="25"/>
      <c r="F129" s="27"/>
      <c r="G129" s="25"/>
      <c r="H129" s="27"/>
      <c r="I129" s="25"/>
      <c r="J129" s="62"/>
      <c r="K129" s="48">
        <v>64</v>
      </c>
      <c r="L129" s="48"/>
      <c r="M129" s="48"/>
      <c r="N129" s="48"/>
      <c r="O129" s="48"/>
      <c r="P129" s="48"/>
      <c r="Q129" s="179"/>
      <c r="R129" s="25"/>
      <c r="S129" s="25"/>
      <c r="T129" s="25"/>
      <c r="U129" s="171"/>
    </row>
    <row r="130" spans="1:21" ht="14.25">
      <c r="A130" s="42"/>
      <c r="B130" s="37"/>
      <c r="C130" s="16"/>
      <c r="D130" s="16"/>
      <c r="E130" s="16"/>
      <c r="F130" s="16"/>
      <c r="G130" s="16"/>
      <c r="H130" s="16"/>
      <c r="I130" s="16"/>
      <c r="J130" s="33">
        <f>J90+J95+J100+J105+J110+J115+J120+J125</f>
        <v>0</v>
      </c>
      <c r="K130" s="34">
        <f aca="true" t="shared" si="3" ref="K130:Q132">K90+K95+K100+K105+K110+K115+K120+K125</f>
        <v>34</v>
      </c>
      <c r="L130" s="34">
        <f t="shared" si="3"/>
        <v>64</v>
      </c>
      <c r="M130" s="34">
        <f t="shared" si="3"/>
        <v>30</v>
      </c>
      <c r="N130" s="34">
        <f t="shared" si="3"/>
        <v>0</v>
      </c>
      <c r="O130" s="34">
        <f t="shared" si="3"/>
        <v>0</v>
      </c>
      <c r="P130" s="34">
        <f t="shared" si="3"/>
        <v>0</v>
      </c>
      <c r="Q130" s="39">
        <f t="shared" si="3"/>
        <v>0</v>
      </c>
      <c r="R130" s="16"/>
      <c r="S130" s="16"/>
      <c r="T130" s="16"/>
      <c r="U130" s="175"/>
    </row>
    <row r="131" spans="1:21" ht="14.25">
      <c r="A131" s="42"/>
      <c r="B131" s="37"/>
      <c r="C131" s="16"/>
      <c r="D131" s="16"/>
      <c r="E131" s="16"/>
      <c r="F131" s="16"/>
      <c r="G131" s="16"/>
      <c r="H131" s="16"/>
      <c r="I131" s="16"/>
      <c r="J131" s="20">
        <f>J91+J96+J101+J106+J111+J116+J121+J126</f>
        <v>0</v>
      </c>
      <c r="K131" s="22">
        <f t="shared" si="3"/>
        <v>26</v>
      </c>
      <c r="L131" s="22">
        <f t="shared" si="3"/>
        <v>64</v>
      </c>
      <c r="M131" s="22">
        <f t="shared" si="3"/>
        <v>28</v>
      </c>
      <c r="N131" s="22">
        <f t="shared" si="3"/>
        <v>0</v>
      </c>
      <c r="O131" s="22">
        <f t="shared" si="3"/>
        <v>0</v>
      </c>
      <c r="P131" s="22">
        <f t="shared" si="3"/>
        <v>0</v>
      </c>
      <c r="Q131" s="38">
        <f t="shared" si="3"/>
        <v>0</v>
      </c>
      <c r="R131" s="16"/>
      <c r="S131" s="16"/>
      <c r="T131" s="16"/>
      <c r="U131" s="175"/>
    </row>
    <row r="132" spans="1:21" ht="14.25">
      <c r="A132" s="42"/>
      <c r="B132" s="37"/>
      <c r="C132" s="16"/>
      <c r="D132" s="16"/>
      <c r="E132" s="16"/>
      <c r="F132" s="16"/>
      <c r="G132" s="16"/>
      <c r="H132" s="16"/>
      <c r="I132" s="16"/>
      <c r="J132" s="20">
        <f>J92+J97+J102+J107+J112+J117+J122+J127</f>
        <v>0</v>
      </c>
      <c r="K132" s="22">
        <f t="shared" si="3"/>
        <v>38</v>
      </c>
      <c r="L132" s="22">
        <f t="shared" si="3"/>
        <v>48</v>
      </c>
      <c r="M132" s="22">
        <f t="shared" si="3"/>
        <v>32</v>
      </c>
      <c r="N132" s="22">
        <f t="shared" si="3"/>
        <v>0</v>
      </c>
      <c r="O132" s="22">
        <f t="shared" si="3"/>
        <v>0</v>
      </c>
      <c r="P132" s="22">
        <f t="shared" si="3"/>
        <v>0</v>
      </c>
      <c r="Q132" s="38">
        <f t="shared" si="3"/>
        <v>0</v>
      </c>
      <c r="R132" s="16"/>
      <c r="S132" s="16"/>
      <c r="T132" s="16"/>
      <c r="U132" s="175"/>
    </row>
    <row r="133" spans="1:21" ht="14.25">
      <c r="A133" s="42"/>
      <c r="B133" s="37"/>
      <c r="C133" s="16"/>
      <c r="D133" s="16"/>
      <c r="E133" s="16"/>
      <c r="F133" s="16"/>
      <c r="G133" s="16"/>
      <c r="H133" s="16"/>
      <c r="I133" s="16"/>
      <c r="J133" s="20">
        <f aca="true" t="shared" si="4" ref="J133:Q134">J93+J98+J103+J108+J113+J118+J123+J128</f>
        <v>0</v>
      </c>
      <c r="K133" s="22">
        <f t="shared" si="4"/>
        <v>0</v>
      </c>
      <c r="L133" s="22">
        <f t="shared" si="4"/>
        <v>0</v>
      </c>
      <c r="M133" s="22">
        <f t="shared" si="4"/>
        <v>0</v>
      </c>
      <c r="N133" s="22">
        <f t="shared" si="4"/>
        <v>0</v>
      </c>
      <c r="O133" s="22">
        <f t="shared" si="4"/>
        <v>0</v>
      </c>
      <c r="P133" s="22">
        <f t="shared" si="4"/>
        <v>0</v>
      </c>
      <c r="Q133" s="38">
        <f t="shared" si="4"/>
        <v>0</v>
      </c>
      <c r="R133" s="16"/>
      <c r="S133" s="16"/>
      <c r="T133" s="16"/>
      <c r="U133" s="175"/>
    </row>
    <row r="134" spans="1:21" ht="15" thickBot="1">
      <c r="A134" s="42"/>
      <c r="B134" s="37"/>
      <c r="C134" s="16"/>
      <c r="D134" s="16"/>
      <c r="E134" s="16"/>
      <c r="F134" s="16"/>
      <c r="G134" s="16"/>
      <c r="H134" s="16"/>
      <c r="I134" s="16"/>
      <c r="J134" s="28">
        <f t="shared" si="4"/>
        <v>0</v>
      </c>
      <c r="K134" s="29">
        <f t="shared" si="4"/>
        <v>118</v>
      </c>
      <c r="L134" s="29">
        <f t="shared" si="4"/>
        <v>256</v>
      </c>
      <c r="M134" s="29">
        <f t="shared" si="4"/>
        <v>126</v>
      </c>
      <c r="N134" s="29">
        <f t="shared" si="4"/>
        <v>0</v>
      </c>
      <c r="O134" s="29">
        <f t="shared" si="4"/>
        <v>0</v>
      </c>
      <c r="P134" s="29">
        <f t="shared" si="4"/>
        <v>0</v>
      </c>
      <c r="Q134" s="52">
        <f t="shared" si="4"/>
        <v>0</v>
      </c>
      <c r="R134" s="16"/>
      <c r="S134" s="16"/>
      <c r="T134" s="16"/>
      <c r="U134" s="175"/>
    </row>
    <row r="135" spans="1:21" ht="15.75" customHeight="1" thickBot="1">
      <c r="A135" s="286" t="s">
        <v>41</v>
      </c>
      <c r="B135" s="288"/>
      <c r="C135" s="11">
        <f>D135/36</f>
        <v>24</v>
      </c>
      <c r="D135" s="53">
        <f>SUM(E135:I135)</f>
        <v>864</v>
      </c>
      <c r="E135" s="53">
        <f>SUM(J130:Q130)</f>
        <v>128</v>
      </c>
      <c r="F135" s="53">
        <f>SUM(J131:Q131)</f>
        <v>118</v>
      </c>
      <c r="G135" s="53">
        <f>SUM(J132:Q132)</f>
        <v>118</v>
      </c>
      <c r="H135" s="53">
        <f>SUM(J133:Q133)</f>
        <v>0</v>
      </c>
      <c r="I135" s="98">
        <f>SUM(J134:Q134)</f>
        <v>500</v>
      </c>
      <c r="J135" s="167">
        <f aca="true" t="shared" si="5" ref="J135:Q135">SUM(J130:J134)</f>
        <v>0</v>
      </c>
      <c r="K135" s="168">
        <f t="shared" si="5"/>
        <v>216</v>
      </c>
      <c r="L135" s="168">
        <f t="shared" si="5"/>
        <v>432</v>
      </c>
      <c r="M135" s="168">
        <f t="shared" si="5"/>
        <v>216</v>
      </c>
      <c r="N135" s="168">
        <f t="shared" si="5"/>
        <v>0</v>
      </c>
      <c r="O135" s="168">
        <f t="shared" si="5"/>
        <v>0</v>
      </c>
      <c r="P135" s="168">
        <f t="shared" si="5"/>
        <v>0</v>
      </c>
      <c r="Q135" s="126">
        <f t="shared" si="5"/>
        <v>0</v>
      </c>
      <c r="R135" s="16"/>
      <c r="S135" s="16"/>
      <c r="T135" s="16"/>
      <c r="U135" s="42"/>
    </row>
    <row r="136" spans="1:21" ht="12.75" customHeight="1" thickBot="1">
      <c r="A136" s="69"/>
      <c r="B136" s="69"/>
      <c r="C136" s="70"/>
      <c r="D136" s="70"/>
      <c r="E136" s="70"/>
      <c r="F136" s="70"/>
      <c r="G136" s="70"/>
      <c r="H136" s="70"/>
      <c r="I136" s="70"/>
      <c r="J136" s="70"/>
      <c r="K136" s="69"/>
      <c r="L136" s="69"/>
      <c r="M136" s="69"/>
      <c r="N136" s="69"/>
      <c r="O136" s="69"/>
      <c r="P136" s="69"/>
      <c r="Q136" s="69"/>
      <c r="R136" s="16"/>
      <c r="S136" s="16"/>
      <c r="T136" s="16"/>
      <c r="U136" s="42"/>
    </row>
    <row r="137" spans="1:21" ht="12.75" customHeight="1" thickBot="1">
      <c r="A137" s="107"/>
      <c r="B137" s="71"/>
      <c r="C137" s="282" t="s">
        <v>343</v>
      </c>
      <c r="D137" s="309" t="s">
        <v>112</v>
      </c>
      <c r="E137" s="310"/>
      <c r="F137" s="310"/>
      <c r="G137" s="310"/>
      <c r="H137" s="310"/>
      <c r="I137" s="311"/>
      <c r="J137" s="312" t="s">
        <v>1</v>
      </c>
      <c r="K137" s="313"/>
      <c r="L137" s="313"/>
      <c r="M137" s="313"/>
      <c r="N137" s="313"/>
      <c r="O137" s="313"/>
      <c r="P137" s="313"/>
      <c r="Q137" s="314"/>
      <c r="R137" s="312" t="s">
        <v>2</v>
      </c>
      <c r="S137" s="313"/>
      <c r="T137" s="314"/>
      <c r="U137" s="107"/>
    </row>
    <row r="138" spans="1:21" ht="12.75" customHeight="1" thickBot="1">
      <c r="A138" s="72" t="s">
        <v>265</v>
      </c>
      <c r="B138" s="73"/>
      <c r="C138" s="283"/>
      <c r="D138" s="279" t="s">
        <v>341</v>
      </c>
      <c r="E138" s="302" t="s">
        <v>113</v>
      </c>
      <c r="F138" s="303"/>
      <c r="G138" s="303"/>
      <c r="H138" s="303"/>
      <c r="I138" s="71"/>
      <c r="J138" s="289" t="s">
        <v>5</v>
      </c>
      <c r="K138" s="290"/>
      <c r="L138" s="289" t="s">
        <v>6</v>
      </c>
      <c r="M138" s="290"/>
      <c r="N138" s="289" t="s">
        <v>7</v>
      </c>
      <c r="O138" s="290"/>
      <c r="P138" s="289" t="s">
        <v>8</v>
      </c>
      <c r="Q138" s="290"/>
      <c r="R138" s="306" t="s">
        <v>141</v>
      </c>
      <c r="S138" s="282" t="s">
        <v>338</v>
      </c>
      <c r="T138" s="306" t="s">
        <v>42</v>
      </c>
      <c r="U138" s="72" t="s">
        <v>9</v>
      </c>
    </row>
    <row r="139" spans="1:21" ht="12.75" customHeight="1" thickBot="1">
      <c r="A139" s="72" t="s">
        <v>3</v>
      </c>
      <c r="B139" s="72" t="s">
        <v>0</v>
      </c>
      <c r="C139" s="283"/>
      <c r="D139" s="280"/>
      <c r="E139" s="282" t="s">
        <v>342</v>
      </c>
      <c r="F139" s="276" t="s">
        <v>344</v>
      </c>
      <c r="G139" s="282" t="s">
        <v>345</v>
      </c>
      <c r="H139" s="279" t="s">
        <v>340</v>
      </c>
      <c r="I139" s="281" t="s">
        <v>339</v>
      </c>
      <c r="J139" s="123" t="s">
        <v>11</v>
      </c>
      <c r="K139" s="124" t="s">
        <v>12</v>
      </c>
      <c r="L139" s="123" t="s">
        <v>13</v>
      </c>
      <c r="M139" s="124" t="s">
        <v>14</v>
      </c>
      <c r="N139" s="123" t="s">
        <v>15</v>
      </c>
      <c r="O139" s="124" t="s">
        <v>16</v>
      </c>
      <c r="P139" s="123" t="s">
        <v>17</v>
      </c>
      <c r="Q139" s="113" t="s">
        <v>18</v>
      </c>
      <c r="R139" s="281"/>
      <c r="S139" s="283"/>
      <c r="T139" s="281"/>
      <c r="U139" s="72" t="s">
        <v>19</v>
      </c>
    </row>
    <row r="140" spans="1:21" ht="12.75" customHeight="1">
      <c r="A140" s="73"/>
      <c r="B140" s="72" t="s">
        <v>4</v>
      </c>
      <c r="C140" s="283"/>
      <c r="D140" s="280"/>
      <c r="E140" s="283"/>
      <c r="F140" s="277"/>
      <c r="G140" s="283"/>
      <c r="H140" s="280"/>
      <c r="I140" s="281"/>
      <c r="J140" s="120" t="s">
        <v>20</v>
      </c>
      <c r="K140" s="121" t="s">
        <v>20</v>
      </c>
      <c r="L140" s="6" t="s">
        <v>20</v>
      </c>
      <c r="M140" s="121" t="s">
        <v>20</v>
      </c>
      <c r="N140" s="6" t="s">
        <v>20</v>
      </c>
      <c r="O140" s="6" t="s">
        <v>20</v>
      </c>
      <c r="P140" s="121" t="s">
        <v>20</v>
      </c>
      <c r="Q140" s="6" t="s">
        <v>20</v>
      </c>
      <c r="R140" s="278"/>
      <c r="S140" s="283"/>
      <c r="T140" s="281"/>
      <c r="U140" s="72" t="s">
        <v>21</v>
      </c>
    </row>
    <row r="141" spans="1:21" ht="12.75" customHeight="1">
      <c r="A141" s="73"/>
      <c r="B141" s="73"/>
      <c r="C141" s="283"/>
      <c r="D141" s="280"/>
      <c r="E141" s="283"/>
      <c r="F141" s="277"/>
      <c r="G141" s="283"/>
      <c r="H141" s="280"/>
      <c r="I141" s="281"/>
      <c r="J141" s="7" t="s">
        <v>22</v>
      </c>
      <c r="K141" s="8" t="s">
        <v>22</v>
      </c>
      <c r="L141" s="7" t="s">
        <v>22</v>
      </c>
      <c r="M141" s="8" t="s">
        <v>22</v>
      </c>
      <c r="N141" s="7" t="s">
        <v>22</v>
      </c>
      <c r="O141" s="7" t="s">
        <v>22</v>
      </c>
      <c r="P141" s="8" t="s">
        <v>22</v>
      </c>
      <c r="Q141" s="7" t="s">
        <v>22</v>
      </c>
      <c r="R141" s="278"/>
      <c r="S141" s="283"/>
      <c r="T141" s="281"/>
      <c r="U141" s="72"/>
    </row>
    <row r="142" spans="1:21" ht="12.75" customHeight="1">
      <c r="A142" s="73"/>
      <c r="B142" s="73"/>
      <c r="C142" s="283"/>
      <c r="D142" s="280"/>
      <c r="E142" s="283"/>
      <c r="F142" s="277"/>
      <c r="G142" s="283"/>
      <c r="H142" s="280"/>
      <c r="I142" s="281"/>
      <c r="J142" s="7" t="s">
        <v>23</v>
      </c>
      <c r="K142" s="8" t="s">
        <v>23</v>
      </c>
      <c r="L142" s="7" t="s">
        <v>23</v>
      </c>
      <c r="M142" s="8" t="s">
        <v>23</v>
      </c>
      <c r="N142" s="7" t="s">
        <v>23</v>
      </c>
      <c r="O142" s="7" t="s">
        <v>23</v>
      </c>
      <c r="P142" s="8" t="s">
        <v>23</v>
      </c>
      <c r="Q142" s="7" t="s">
        <v>23</v>
      </c>
      <c r="R142" s="278"/>
      <c r="S142" s="283"/>
      <c r="T142" s="281"/>
      <c r="U142" s="72"/>
    </row>
    <row r="143" spans="1:21" ht="12.75" customHeight="1">
      <c r="A143" s="73"/>
      <c r="B143" s="73"/>
      <c r="C143" s="283"/>
      <c r="D143" s="280"/>
      <c r="E143" s="283"/>
      <c r="F143" s="277"/>
      <c r="G143" s="283"/>
      <c r="H143" s="280"/>
      <c r="I143" s="281"/>
      <c r="J143" s="7" t="s">
        <v>61</v>
      </c>
      <c r="K143" s="7" t="s">
        <v>61</v>
      </c>
      <c r="L143" s="7" t="s">
        <v>61</v>
      </c>
      <c r="M143" s="7" t="s">
        <v>61</v>
      </c>
      <c r="N143" s="7" t="s">
        <v>61</v>
      </c>
      <c r="O143" s="7" t="s">
        <v>61</v>
      </c>
      <c r="P143" s="7" t="s">
        <v>61</v>
      </c>
      <c r="Q143" s="7" t="s">
        <v>61</v>
      </c>
      <c r="R143" s="278"/>
      <c r="S143" s="283"/>
      <c r="T143" s="281"/>
      <c r="U143" s="72"/>
    </row>
    <row r="144" spans="1:21" ht="12.75" customHeight="1" thickBot="1">
      <c r="A144" s="108"/>
      <c r="B144" s="73"/>
      <c r="C144" s="292"/>
      <c r="D144" s="307"/>
      <c r="E144" s="283"/>
      <c r="F144" s="278"/>
      <c r="G144" s="283"/>
      <c r="H144" s="280"/>
      <c r="I144" s="281"/>
      <c r="J144" s="122" t="s">
        <v>10</v>
      </c>
      <c r="K144" s="122" t="s">
        <v>10</v>
      </c>
      <c r="L144" s="122" t="s">
        <v>10</v>
      </c>
      <c r="M144" s="122" t="s">
        <v>10</v>
      </c>
      <c r="N144" s="122" t="s">
        <v>10</v>
      </c>
      <c r="O144" s="122" t="s">
        <v>10</v>
      </c>
      <c r="P144" s="122" t="s">
        <v>10</v>
      </c>
      <c r="Q144" s="122" t="s">
        <v>10</v>
      </c>
      <c r="R144" s="278"/>
      <c r="S144" s="283"/>
      <c r="T144" s="281"/>
      <c r="U144" s="102"/>
    </row>
    <row r="145" spans="1:21" ht="12.75" customHeight="1" thickBot="1">
      <c r="A145" s="110">
        <v>1</v>
      </c>
      <c r="B145" s="80">
        <v>2</v>
      </c>
      <c r="C145" s="80">
        <v>3</v>
      </c>
      <c r="D145" s="98">
        <v>4</v>
      </c>
      <c r="E145" s="80">
        <v>5</v>
      </c>
      <c r="F145" s="98">
        <v>6</v>
      </c>
      <c r="G145" s="80">
        <v>7</v>
      </c>
      <c r="H145" s="98">
        <v>8</v>
      </c>
      <c r="I145" s="80">
        <v>9</v>
      </c>
      <c r="J145" s="80">
        <v>10</v>
      </c>
      <c r="K145" s="98">
        <v>11</v>
      </c>
      <c r="L145" s="80">
        <v>12</v>
      </c>
      <c r="M145" s="98">
        <v>13</v>
      </c>
      <c r="N145" s="80">
        <v>14</v>
      </c>
      <c r="O145" s="98">
        <v>15</v>
      </c>
      <c r="P145" s="80">
        <v>16</v>
      </c>
      <c r="Q145" s="109">
        <v>17</v>
      </c>
      <c r="R145" s="91">
        <v>18</v>
      </c>
      <c r="S145" s="119">
        <v>19</v>
      </c>
      <c r="T145" s="119">
        <v>20</v>
      </c>
      <c r="U145" s="102">
        <v>21</v>
      </c>
    </row>
    <row r="146" spans="1:21" ht="15.75" customHeight="1" thickBot="1">
      <c r="A146" s="286" t="s">
        <v>186</v>
      </c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8"/>
    </row>
    <row r="147" spans="1:21" ht="12.75" customHeight="1" thickBot="1">
      <c r="A147" s="255" t="s">
        <v>187</v>
      </c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305"/>
    </row>
    <row r="148" spans="1:21" ht="14.25">
      <c r="A148" s="233"/>
      <c r="B148" s="32"/>
      <c r="C148" s="14"/>
      <c r="D148" s="14"/>
      <c r="E148" s="32"/>
      <c r="F148" s="14"/>
      <c r="G148" s="14"/>
      <c r="H148" s="32"/>
      <c r="I148" s="12"/>
      <c r="J148" s="33">
        <v>26</v>
      </c>
      <c r="K148" s="34">
        <v>26</v>
      </c>
      <c r="L148" s="34"/>
      <c r="M148" s="34"/>
      <c r="N148" s="34"/>
      <c r="O148" s="34"/>
      <c r="P148" s="34"/>
      <c r="Q148" s="45"/>
      <c r="R148" s="14"/>
      <c r="S148" s="14"/>
      <c r="T148" s="32"/>
      <c r="U148" s="46"/>
    </row>
    <row r="149" spans="1:21" ht="14.25">
      <c r="A149" s="197" t="s">
        <v>114</v>
      </c>
      <c r="B149" s="16" t="s">
        <v>51</v>
      </c>
      <c r="C149" s="17">
        <f>D149/36</f>
        <v>5</v>
      </c>
      <c r="D149" s="17">
        <f>SUM(E149:I149)</f>
        <v>180</v>
      </c>
      <c r="E149" s="16">
        <f>SUM(J148:Q148)</f>
        <v>52</v>
      </c>
      <c r="F149" s="17">
        <f>SUM(J149:Q149)</f>
        <v>60</v>
      </c>
      <c r="G149" s="17">
        <f>SUM(J150:Q150)</f>
        <v>16</v>
      </c>
      <c r="H149" s="16">
        <f>SUM(J151:Q151)</f>
        <v>3</v>
      </c>
      <c r="I149" s="13">
        <f>SUM(J152:Q152)</f>
        <v>49</v>
      </c>
      <c r="J149" s="20">
        <v>30</v>
      </c>
      <c r="K149" s="22">
        <v>30</v>
      </c>
      <c r="L149" s="22"/>
      <c r="M149" s="22"/>
      <c r="N149" s="22"/>
      <c r="O149" s="22"/>
      <c r="P149" s="22"/>
      <c r="Q149" s="75"/>
      <c r="R149" s="17"/>
      <c r="S149" s="176"/>
      <c r="U149" s="177"/>
    </row>
    <row r="150" spans="1:22" ht="14.25">
      <c r="A150" s="197"/>
      <c r="B150" s="16" t="s">
        <v>52</v>
      </c>
      <c r="C150" s="17"/>
      <c r="D150" s="17"/>
      <c r="E150" s="16"/>
      <c r="F150" s="17"/>
      <c r="G150" s="17"/>
      <c r="H150" s="16"/>
      <c r="I150" s="13"/>
      <c r="J150" s="20">
        <v>8</v>
      </c>
      <c r="K150" s="22">
        <v>8</v>
      </c>
      <c r="L150" s="22"/>
      <c r="M150" s="22"/>
      <c r="N150" s="22"/>
      <c r="O150" s="22"/>
      <c r="P150" s="22"/>
      <c r="Q150" s="75"/>
      <c r="R150" s="17"/>
      <c r="S150" s="17">
        <v>1</v>
      </c>
      <c r="T150" s="16">
        <v>2</v>
      </c>
      <c r="U150" s="84" t="s">
        <v>53</v>
      </c>
      <c r="V150" s="131" t="s">
        <v>371</v>
      </c>
    </row>
    <row r="151" spans="1:21" ht="14.25">
      <c r="A151" s="197"/>
      <c r="B151" s="16"/>
      <c r="C151" s="17"/>
      <c r="D151" s="17"/>
      <c r="E151" s="16"/>
      <c r="F151" s="17"/>
      <c r="G151" s="17"/>
      <c r="H151" s="16"/>
      <c r="I151" s="13"/>
      <c r="J151" s="47"/>
      <c r="K151" s="48">
        <v>3</v>
      </c>
      <c r="L151" s="48"/>
      <c r="M151" s="48"/>
      <c r="N151" s="48"/>
      <c r="O151" s="48"/>
      <c r="P151" s="48"/>
      <c r="Q151" s="75"/>
      <c r="R151" s="17"/>
      <c r="S151" s="17"/>
      <c r="T151" s="16"/>
      <c r="U151" s="84"/>
    </row>
    <row r="152" spans="1:21" ht="15" thickBot="1">
      <c r="A152" s="234"/>
      <c r="B152" s="27"/>
      <c r="C152" s="25"/>
      <c r="D152" s="25"/>
      <c r="E152" s="27"/>
      <c r="F152" s="25"/>
      <c r="G152" s="25"/>
      <c r="H152" s="27"/>
      <c r="I152" s="24"/>
      <c r="J152" s="28">
        <v>26</v>
      </c>
      <c r="K152" s="29">
        <v>23</v>
      </c>
      <c r="L152" s="29"/>
      <c r="M152" s="29"/>
      <c r="N152" s="29"/>
      <c r="O152" s="29"/>
      <c r="P152" s="29"/>
      <c r="Q152" s="27"/>
      <c r="R152" s="17"/>
      <c r="S152" s="25"/>
      <c r="T152" s="27"/>
      <c r="U152" s="171"/>
    </row>
    <row r="153" spans="1:21" ht="14.25">
      <c r="A153" s="197"/>
      <c r="B153" s="16"/>
      <c r="C153" s="17"/>
      <c r="D153" s="17"/>
      <c r="E153" s="16"/>
      <c r="F153" s="17"/>
      <c r="G153" s="17"/>
      <c r="H153" s="16"/>
      <c r="I153" s="13"/>
      <c r="J153" s="43"/>
      <c r="K153" s="58"/>
      <c r="L153" s="58">
        <v>30</v>
      </c>
      <c r="M153" s="58"/>
      <c r="N153" s="58"/>
      <c r="O153" s="58"/>
      <c r="P153" s="58"/>
      <c r="Q153" s="74"/>
      <c r="R153" s="17"/>
      <c r="S153" s="17"/>
      <c r="T153" s="16"/>
      <c r="U153" s="84"/>
    </row>
    <row r="154" spans="1:21" ht="14.25">
      <c r="A154" s="197" t="s">
        <v>116</v>
      </c>
      <c r="B154" s="16" t="s">
        <v>55</v>
      </c>
      <c r="C154" s="17">
        <f>D154/36</f>
        <v>5</v>
      </c>
      <c r="D154" s="17">
        <f>SUM(E154:I154)</f>
        <v>180</v>
      </c>
      <c r="E154" s="16">
        <f>SUM(J153:Q153)</f>
        <v>30</v>
      </c>
      <c r="F154" s="17">
        <f>SUM(J154:Q154)</f>
        <v>36</v>
      </c>
      <c r="G154" s="17">
        <f>SUM(J155:Q155)</f>
        <v>26</v>
      </c>
      <c r="H154" s="16">
        <f>SUM(J156:Q156)</f>
        <v>3</v>
      </c>
      <c r="I154" s="13">
        <f>SUM(J157:Q157)</f>
        <v>85</v>
      </c>
      <c r="J154" s="20"/>
      <c r="K154" s="22"/>
      <c r="L154" s="22">
        <v>36</v>
      </c>
      <c r="M154" s="22"/>
      <c r="N154" s="22"/>
      <c r="O154" s="22"/>
      <c r="P154" s="22"/>
      <c r="Q154" s="75"/>
      <c r="R154" s="17"/>
      <c r="S154" s="17"/>
      <c r="U154" s="177"/>
    </row>
    <row r="155" spans="1:22" ht="14.25">
      <c r="A155" s="197"/>
      <c r="B155" s="16"/>
      <c r="C155" s="17"/>
      <c r="D155" s="17"/>
      <c r="E155" s="16"/>
      <c r="F155" s="17"/>
      <c r="G155" s="17"/>
      <c r="H155" s="16"/>
      <c r="I155" s="13"/>
      <c r="J155" s="20"/>
      <c r="K155" s="22"/>
      <c r="L155" s="22">
        <v>26</v>
      </c>
      <c r="M155" s="22"/>
      <c r="N155" s="22"/>
      <c r="O155" s="22"/>
      <c r="P155" s="22"/>
      <c r="Q155" s="75"/>
      <c r="R155" s="17">
        <v>4</v>
      </c>
      <c r="S155" s="17"/>
      <c r="T155" s="16">
        <v>3</v>
      </c>
      <c r="U155" s="84" t="s">
        <v>53</v>
      </c>
      <c r="V155" s="131" t="s">
        <v>371</v>
      </c>
    </row>
    <row r="156" spans="1:22" ht="14.25">
      <c r="A156" s="197"/>
      <c r="B156" s="16"/>
      <c r="C156" s="17"/>
      <c r="D156" s="17"/>
      <c r="E156" s="16"/>
      <c r="F156" s="17"/>
      <c r="G156" s="17"/>
      <c r="H156" s="16"/>
      <c r="I156" s="13"/>
      <c r="J156" s="47"/>
      <c r="K156" s="48"/>
      <c r="L156" s="48">
        <v>3</v>
      </c>
      <c r="M156" s="48"/>
      <c r="N156" s="48"/>
      <c r="O156" s="48"/>
      <c r="P156" s="48"/>
      <c r="Q156" s="75"/>
      <c r="R156" s="17" t="s">
        <v>222</v>
      </c>
      <c r="S156" s="17"/>
      <c r="T156" s="16"/>
      <c r="U156" s="84"/>
      <c r="V156" s="131" t="s">
        <v>222</v>
      </c>
    </row>
    <row r="157" spans="1:21" ht="15" thickBot="1">
      <c r="A157" s="234"/>
      <c r="B157" s="27"/>
      <c r="C157" s="25"/>
      <c r="D157" s="25"/>
      <c r="E157" s="27"/>
      <c r="F157" s="25"/>
      <c r="G157" s="25"/>
      <c r="H157" s="27"/>
      <c r="I157" s="24"/>
      <c r="J157" s="28"/>
      <c r="K157" s="29"/>
      <c r="L157" s="29">
        <v>85</v>
      </c>
      <c r="M157" s="29"/>
      <c r="N157" s="29"/>
      <c r="O157" s="29"/>
      <c r="P157" s="29"/>
      <c r="Q157" s="27"/>
      <c r="R157" s="17"/>
      <c r="S157" s="25"/>
      <c r="T157" s="27"/>
      <c r="U157" s="171"/>
    </row>
    <row r="158" spans="1:21" ht="14.25">
      <c r="A158" s="233"/>
      <c r="B158" s="32"/>
      <c r="C158" s="14"/>
      <c r="D158" s="14"/>
      <c r="E158" s="32"/>
      <c r="F158" s="14"/>
      <c r="G158" s="14"/>
      <c r="H158" s="32"/>
      <c r="I158" s="12"/>
      <c r="J158" s="33"/>
      <c r="K158" s="34"/>
      <c r="L158" s="34"/>
      <c r="M158" s="34">
        <v>30</v>
      </c>
      <c r="N158" s="34"/>
      <c r="O158" s="34"/>
      <c r="P158" s="34"/>
      <c r="Q158" s="45"/>
      <c r="R158" s="17"/>
      <c r="S158" s="14"/>
      <c r="T158" s="32"/>
      <c r="U158" s="46"/>
    </row>
    <row r="159" spans="1:21" ht="14.25">
      <c r="A159" s="197" t="s">
        <v>117</v>
      </c>
      <c r="B159" s="16" t="s">
        <v>57</v>
      </c>
      <c r="C159" s="17">
        <f>D159/36</f>
        <v>5</v>
      </c>
      <c r="D159" s="17">
        <f>SUM(E159:I159)</f>
        <v>180</v>
      </c>
      <c r="E159" s="16">
        <f>SUM(J158:Q158)</f>
        <v>30</v>
      </c>
      <c r="F159" s="17">
        <f>SUM(J159:Q159)</f>
        <v>36</v>
      </c>
      <c r="G159" s="17">
        <f>SUM(J160:Q160)</f>
        <v>26</v>
      </c>
      <c r="H159" s="16">
        <f>SUM(J161:Q161)</f>
        <v>3</v>
      </c>
      <c r="I159" s="13">
        <f>SUM(J162:Q162)</f>
        <v>85</v>
      </c>
      <c r="J159" s="20"/>
      <c r="K159" s="22"/>
      <c r="L159" s="22"/>
      <c r="M159" s="22">
        <v>36</v>
      </c>
      <c r="N159" s="22"/>
      <c r="O159" s="22"/>
      <c r="P159" s="22"/>
      <c r="Q159" s="75"/>
      <c r="R159" s="17"/>
      <c r="S159" s="17"/>
      <c r="U159" s="177"/>
    </row>
    <row r="160" spans="1:22" ht="14.25">
      <c r="A160" s="197"/>
      <c r="B160" s="16"/>
      <c r="C160" s="17"/>
      <c r="D160" s="17"/>
      <c r="E160" s="16"/>
      <c r="F160" s="17"/>
      <c r="G160" s="17"/>
      <c r="H160" s="16"/>
      <c r="I160" s="13"/>
      <c r="J160" s="20"/>
      <c r="K160" s="22"/>
      <c r="L160" s="22"/>
      <c r="M160" s="22">
        <v>26</v>
      </c>
      <c r="N160" s="22"/>
      <c r="O160" s="22"/>
      <c r="P160" s="22"/>
      <c r="Q160" s="75"/>
      <c r="R160" s="17"/>
      <c r="S160" s="17"/>
      <c r="T160" s="16">
        <v>4</v>
      </c>
      <c r="U160" s="84" t="s">
        <v>53</v>
      </c>
      <c r="V160" s="131" t="s">
        <v>371</v>
      </c>
    </row>
    <row r="161" spans="1:21" ht="14.25">
      <c r="A161" s="197"/>
      <c r="B161" s="16"/>
      <c r="C161" s="17"/>
      <c r="D161" s="17"/>
      <c r="E161" s="16"/>
      <c r="F161" s="17"/>
      <c r="G161" s="17"/>
      <c r="H161" s="16"/>
      <c r="I161" s="13"/>
      <c r="J161" s="47"/>
      <c r="K161" s="48"/>
      <c r="L161" s="48"/>
      <c r="M161" s="48">
        <v>3</v>
      </c>
      <c r="N161" s="48"/>
      <c r="O161" s="48"/>
      <c r="P161" s="48"/>
      <c r="Q161" s="75"/>
      <c r="R161" s="17"/>
      <c r="S161" s="17"/>
      <c r="T161" s="16"/>
      <c r="U161" s="84"/>
    </row>
    <row r="162" spans="1:21" ht="15" thickBot="1">
      <c r="A162" s="234"/>
      <c r="B162" s="27"/>
      <c r="C162" s="25"/>
      <c r="D162" s="25"/>
      <c r="E162" s="27"/>
      <c r="F162" s="25"/>
      <c r="G162" s="25"/>
      <c r="H162" s="27"/>
      <c r="I162" s="24"/>
      <c r="J162" s="28"/>
      <c r="K162" s="29"/>
      <c r="L162" s="29"/>
      <c r="M162" s="29">
        <v>85</v>
      </c>
      <c r="N162" s="29"/>
      <c r="O162" s="29"/>
      <c r="P162" s="29"/>
      <c r="Q162" s="27"/>
      <c r="R162" s="25"/>
      <c r="S162" s="25"/>
      <c r="T162" s="27"/>
      <c r="U162" s="171"/>
    </row>
    <row r="163" spans="1:21" ht="14.25">
      <c r="A163" s="197"/>
      <c r="B163" s="16" t="s">
        <v>102</v>
      </c>
      <c r="C163" s="17"/>
      <c r="D163" s="17"/>
      <c r="E163" s="16"/>
      <c r="F163" s="17"/>
      <c r="G163" s="17"/>
      <c r="H163" s="16"/>
      <c r="I163" s="13"/>
      <c r="J163" s="33"/>
      <c r="K163" s="34"/>
      <c r="L163" s="34"/>
      <c r="M163" s="34"/>
      <c r="N163" s="34">
        <v>30</v>
      </c>
      <c r="O163" s="34"/>
      <c r="P163" s="34"/>
      <c r="Q163" s="35"/>
      <c r="R163" s="17"/>
      <c r="S163" s="17"/>
      <c r="T163" s="16"/>
      <c r="U163" s="84"/>
    </row>
    <row r="164" spans="1:21" ht="14.25">
      <c r="A164" s="197" t="s">
        <v>188</v>
      </c>
      <c r="B164" s="16" t="s">
        <v>99</v>
      </c>
      <c r="C164" s="17">
        <f>D164/36</f>
        <v>5</v>
      </c>
      <c r="D164" s="17">
        <f>SUM(E164:I164)</f>
        <v>180</v>
      </c>
      <c r="E164" s="16">
        <f>SUM(J163:Q163)</f>
        <v>30</v>
      </c>
      <c r="F164" s="17">
        <f>SUM(J164:Q164)</f>
        <v>36</v>
      </c>
      <c r="G164" s="17">
        <f>SUM(J165:Q165)</f>
        <v>26</v>
      </c>
      <c r="H164" s="16">
        <f>SUM(J166:Q166)</f>
        <v>3</v>
      </c>
      <c r="I164" s="13">
        <f>SUM(J167:Q167)</f>
        <v>85</v>
      </c>
      <c r="J164" s="20"/>
      <c r="K164" s="22"/>
      <c r="L164" s="22"/>
      <c r="M164" s="22"/>
      <c r="N164" s="22">
        <v>36</v>
      </c>
      <c r="O164" s="22"/>
      <c r="P164" s="22"/>
      <c r="Q164" s="23"/>
      <c r="R164" s="17"/>
      <c r="S164" s="17"/>
      <c r="U164" s="177"/>
    </row>
    <row r="165" spans="1:22" ht="14.25">
      <c r="A165" s="197"/>
      <c r="B165" s="16" t="s">
        <v>59</v>
      </c>
      <c r="C165" s="17"/>
      <c r="D165" s="17"/>
      <c r="E165" s="16"/>
      <c r="F165" s="17"/>
      <c r="G165" s="17"/>
      <c r="H165" s="16"/>
      <c r="I165" s="13"/>
      <c r="J165" s="20"/>
      <c r="K165" s="22"/>
      <c r="L165" s="22"/>
      <c r="M165" s="22"/>
      <c r="N165" s="22">
        <v>26</v>
      </c>
      <c r="O165" s="22"/>
      <c r="P165" s="22"/>
      <c r="Q165" s="23"/>
      <c r="R165" s="17"/>
      <c r="S165" s="17"/>
      <c r="T165" s="16">
        <v>5</v>
      </c>
      <c r="U165" s="84" t="s">
        <v>53</v>
      </c>
      <c r="V165" s="131" t="s">
        <v>371</v>
      </c>
    </row>
    <row r="166" spans="1:21" ht="14.25">
      <c r="A166" s="197"/>
      <c r="B166" s="16" t="s">
        <v>60</v>
      </c>
      <c r="C166" s="17"/>
      <c r="D166" s="17"/>
      <c r="E166" s="16"/>
      <c r="F166" s="17"/>
      <c r="G166" s="17"/>
      <c r="H166" s="16"/>
      <c r="I166" s="13"/>
      <c r="J166" s="20"/>
      <c r="K166" s="22"/>
      <c r="L166" s="22"/>
      <c r="M166" s="22"/>
      <c r="N166" s="22">
        <v>3</v>
      </c>
      <c r="O166" s="22"/>
      <c r="P166" s="22"/>
      <c r="Q166" s="23"/>
      <c r="R166" s="17"/>
      <c r="S166" s="17"/>
      <c r="T166" s="16"/>
      <c r="U166" s="84"/>
    </row>
    <row r="167" spans="1:21" ht="15" thickBot="1">
      <c r="A167" s="197"/>
      <c r="B167" s="16"/>
      <c r="C167" s="17"/>
      <c r="D167" s="17"/>
      <c r="E167" s="16"/>
      <c r="F167" s="17"/>
      <c r="G167" s="17"/>
      <c r="H167" s="16"/>
      <c r="I167" s="13"/>
      <c r="J167" s="40"/>
      <c r="K167" s="41"/>
      <c r="L167" s="41"/>
      <c r="M167" s="41"/>
      <c r="N167" s="41">
        <v>85</v>
      </c>
      <c r="O167" s="41"/>
      <c r="P167" s="41"/>
      <c r="Q167" s="15"/>
      <c r="R167" s="17"/>
      <c r="S167" s="17"/>
      <c r="T167" s="16"/>
      <c r="U167" s="84"/>
    </row>
    <row r="168" spans="1:21" ht="14.25">
      <c r="A168" s="233"/>
      <c r="B168" s="32"/>
      <c r="C168" s="14"/>
      <c r="D168" s="14"/>
      <c r="E168" s="32"/>
      <c r="F168" s="14"/>
      <c r="G168" s="14"/>
      <c r="H168" s="32"/>
      <c r="I168" s="12"/>
      <c r="J168" s="33">
        <v>30</v>
      </c>
      <c r="K168" s="34">
        <v>30</v>
      </c>
      <c r="L168" s="34"/>
      <c r="M168" s="34"/>
      <c r="N168" s="34"/>
      <c r="O168" s="34"/>
      <c r="P168" s="34"/>
      <c r="Q168" s="39"/>
      <c r="R168" s="14"/>
      <c r="S168" s="14"/>
      <c r="T168" s="32"/>
      <c r="U168" s="46"/>
    </row>
    <row r="169" spans="1:21" ht="14.25">
      <c r="A169" s="197" t="s">
        <v>189</v>
      </c>
      <c r="B169" s="16" t="s">
        <v>105</v>
      </c>
      <c r="C169" s="17">
        <f>D169/36</f>
        <v>6</v>
      </c>
      <c r="D169" s="17">
        <f>SUM(E169:I169)</f>
        <v>216</v>
      </c>
      <c r="E169" s="16">
        <f>SUM(J168:Q168)</f>
        <v>60</v>
      </c>
      <c r="F169" s="17">
        <f>SUM(J169:Q169)</f>
        <v>68</v>
      </c>
      <c r="G169" s="17">
        <f>SUM(J170:Q170)</f>
        <v>40</v>
      </c>
      <c r="H169" s="16">
        <f>SUM(J171:Q171)</f>
        <v>3</v>
      </c>
      <c r="I169" s="13">
        <f>SUM(J172:Q172)</f>
        <v>45</v>
      </c>
      <c r="J169" s="20">
        <v>34</v>
      </c>
      <c r="K169" s="22">
        <v>34</v>
      </c>
      <c r="L169" s="22"/>
      <c r="M169" s="22"/>
      <c r="N169" s="22"/>
      <c r="O169" s="22"/>
      <c r="P169" s="22"/>
      <c r="Q169" s="38"/>
      <c r="R169" s="17"/>
      <c r="S169" s="176"/>
      <c r="U169" s="177"/>
    </row>
    <row r="170" spans="1:22" ht="14.25">
      <c r="A170" s="197"/>
      <c r="B170" s="16" t="s">
        <v>104</v>
      </c>
      <c r="C170" s="17"/>
      <c r="D170" s="17"/>
      <c r="E170" s="16"/>
      <c r="F170" s="17"/>
      <c r="G170" s="17"/>
      <c r="H170" s="16"/>
      <c r="I170" s="13"/>
      <c r="J170" s="20">
        <v>20</v>
      </c>
      <c r="K170" s="22">
        <v>20</v>
      </c>
      <c r="L170" s="22"/>
      <c r="M170" s="22"/>
      <c r="N170" s="22"/>
      <c r="O170" s="22"/>
      <c r="P170" s="22"/>
      <c r="Q170" s="38"/>
      <c r="R170" s="17"/>
      <c r="S170" s="17">
        <v>1</v>
      </c>
      <c r="T170" s="16">
        <v>2</v>
      </c>
      <c r="U170" s="84" t="s">
        <v>64</v>
      </c>
      <c r="V170" s="131" t="s">
        <v>371</v>
      </c>
    </row>
    <row r="171" spans="1:21" ht="14.25">
      <c r="A171" s="197"/>
      <c r="B171" s="16" t="s">
        <v>63</v>
      </c>
      <c r="C171" s="17"/>
      <c r="D171" s="17"/>
      <c r="E171" s="16"/>
      <c r="F171" s="17"/>
      <c r="G171" s="17"/>
      <c r="H171" s="16"/>
      <c r="I171" s="13"/>
      <c r="J171" s="47"/>
      <c r="K171" s="48">
        <v>3</v>
      </c>
      <c r="L171" s="48"/>
      <c r="M171" s="48"/>
      <c r="N171" s="48"/>
      <c r="O171" s="48"/>
      <c r="P171" s="48"/>
      <c r="Q171" s="38"/>
      <c r="R171" s="17"/>
      <c r="S171" s="17"/>
      <c r="T171" s="16"/>
      <c r="U171" s="84"/>
    </row>
    <row r="172" spans="1:21" ht="15" thickBot="1">
      <c r="A172" s="234"/>
      <c r="B172" s="27"/>
      <c r="C172" s="25"/>
      <c r="D172" s="25"/>
      <c r="E172" s="27"/>
      <c r="F172" s="25"/>
      <c r="G172" s="25"/>
      <c r="H172" s="27"/>
      <c r="I172" s="24"/>
      <c r="J172" s="28">
        <v>24</v>
      </c>
      <c r="K172" s="29">
        <v>21</v>
      </c>
      <c r="L172" s="29"/>
      <c r="M172" s="29"/>
      <c r="N172" s="29"/>
      <c r="O172" s="29"/>
      <c r="P172" s="29"/>
      <c r="Q172" s="26"/>
      <c r="R172" s="25"/>
      <c r="S172" s="25"/>
      <c r="T172" s="27"/>
      <c r="U172" s="171"/>
    </row>
    <row r="173" spans="1:21" ht="14.25">
      <c r="A173" s="233"/>
      <c r="B173" s="32" t="s">
        <v>66</v>
      </c>
      <c r="C173" s="14"/>
      <c r="D173" s="14"/>
      <c r="E173" s="32"/>
      <c r="F173" s="14"/>
      <c r="G173" s="14"/>
      <c r="H173" s="32"/>
      <c r="I173" s="12"/>
      <c r="J173" s="33"/>
      <c r="K173" s="34"/>
      <c r="L173" s="34">
        <v>30</v>
      </c>
      <c r="M173" s="34"/>
      <c r="N173" s="34"/>
      <c r="O173" s="34"/>
      <c r="P173" s="34"/>
      <c r="Q173" s="39"/>
      <c r="R173" s="14"/>
      <c r="S173" s="14"/>
      <c r="T173" s="32"/>
      <c r="U173" s="46"/>
    </row>
    <row r="174" spans="1:21" ht="14.25">
      <c r="A174" s="197" t="s">
        <v>190</v>
      </c>
      <c r="B174" s="16" t="s">
        <v>67</v>
      </c>
      <c r="C174" s="17">
        <f>D174/36</f>
        <v>5</v>
      </c>
      <c r="D174" s="17">
        <f>SUM(E174:I174)</f>
        <v>180</v>
      </c>
      <c r="E174" s="16">
        <f>SUM(J173:Q173)</f>
        <v>30</v>
      </c>
      <c r="F174" s="17">
        <f>SUM(J174:Q174)</f>
        <v>36</v>
      </c>
      <c r="G174" s="17">
        <f>SUM(J175:Q175)</f>
        <v>26</v>
      </c>
      <c r="H174" s="16">
        <f>SUM(J176:Q176)</f>
        <v>3</v>
      </c>
      <c r="I174" s="13">
        <f>SUM(J177:Q177)</f>
        <v>85</v>
      </c>
      <c r="J174" s="20"/>
      <c r="K174" s="22"/>
      <c r="L174" s="22">
        <v>36</v>
      </c>
      <c r="M174" s="22"/>
      <c r="N174" s="22"/>
      <c r="O174" s="22"/>
      <c r="P174" s="22"/>
      <c r="Q174" s="38"/>
      <c r="R174" s="17"/>
      <c r="S174" s="17"/>
      <c r="U174" s="177"/>
    </row>
    <row r="175" spans="1:22" ht="14.25">
      <c r="A175" s="197"/>
      <c r="B175" s="16" t="s">
        <v>68</v>
      </c>
      <c r="C175" s="17"/>
      <c r="D175" s="17"/>
      <c r="E175" s="16"/>
      <c r="F175" s="17"/>
      <c r="G175" s="17"/>
      <c r="H175" s="16"/>
      <c r="I175" s="13"/>
      <c r="J175" s="20"/>
      <c r="K175" s="22"/>
      <c r="L175" s="22">
        <v>26</v>
      </c>
      <c r="M175" s="22"/>
      <c r="N175" s="22"/>
      <c r="O175" s="22"/>
      <c r="P175" s="22"/>
      <c r="Q175" s="38"/>
      <c r="R175" s="17"/>
      <c r="S175" s="17"/>
      <c r="T175" s="16">
        <v>3</v>
      </c>
      <c r="U175" s="84" t="s">
        <v>64</v>
      </c>
      <c r="V175" s="131" t="s">
        <v>371</v>
      </c>
    </row>
    <row r="176" spans="1:21" ht="14.25">
      <c r="A176" s="197"/>
      <c r="B176" s="16" t="s">
        <v>69</v>
      </c>
      <c r="C176" s="17"/>
      <c r="D176" s="17"/>
      <c r="E176" s="16"/>
      <c r="F176" s="17"/>
      <c r="G176" s="17"/>
      <c r="H176" s="16"/>
      <c r="I176" s="13"/>
      <c r="J176" s="20"/>
      <c r="K176" s="22"/>
      <c r="L176" s="22">
        <v>3</v>
      </c>
      <c r="M176" s="22"/>
      <c r="N176" s="22"/>
      <c r="O176" s="22"/>
      <c r="P176" s="22"/>
      <c r="Q176" s="38"/>
      <c r="R176" s="17"/>
      <c r="S176" s="17"/>
      <c r="T176" s="16"/>
      <c r="U176" s="84"/>
    </row>
    <row r="177" spans="1:21" ht="15" thickBot="1">
      <c r="A177" s="197"/>
      <c r="B177" s="16"/>
      <c r="C177" s="17"/>
      <c r="D177" s="17"/>
      <c r="E177" s="16"/>
      <c r="F177" s="17"/>
      <c r="G177" s="17"/>
      <c r="H177" s="16"/>
      <c r="I177" s="13"/>
      <c r="J177" s="20"/>
      <c r="K177" s="22"/>
      <c r="L177" s="22">
        <v>85</v>
      </c>
      <c r="M177" s="22"/>
      <c r="N177" s="22"/>
      <c r="O177" s="22"/>
      <c r="P177" s="22"/>
      <c r="Q177" s="38"/>
      <c r="R177" s="17"/>
      <c r="S177" s="17"/>
      <c r="T177" s="16"/>
      <c r="U177" s="84"/>
    </row>
    <row r="178" spans="1:21" ht="14.25">
      <c r="A178" s="233"/>
      <c r="B178" s="32"/>
      <c r="C178" s="14"/>
      <c r="D178" s="14"/>
      <c r="E178" s="32"/>
      <c r="F178" s="14"/>
      <c r="G178" s="14"/>
      <c r="H178" s="32"/>
      <c r="I178" s="12"/>
      <c r="J178" s="33"/>
      <c r="K178" s="34"/>
      <c r="L178" s="34"/>
      <c r="M178" s="34">
        <v>30</v>
      </c>
      <c r="N178" s="34"/>
      <c r="O178" s="34"/>
      <c r="P178" s="34"/>
      <c r="Q178" s="35"/>
      <c r="R178" s="36"/>
      <c r="S178" s="14"/>
      <c r="T178" s="32"/>
      <c r="U178" s="46"/>
    </row>
    <row r="179" spans="1:21" ht="14.25">
      <c r="A179" s="197" t="s">
        <v>191</v>
      </c>
      <c r="B179" s="16" t="s">
        <v>71</v>
      </c>
      <c r="C179" s="17">
        <f>D179/36</f>
        <v>5</v>
      </c>
      <c r="D179" s="17">
        <f>SUM(E179:I179)</f>
        <v>180</v>
      </c>
      <c r="E179" s="16">
        <f>SUM(J178:Q178)</f>
        <v>30</v>
      </c>
      <c r="F179" s="17">
        <f>SUM(J179:Q179)</f>
        <v>36</v>
      </c>
      <c r="G179" s="17">
        <f>SUM(J180:Q180)</f>
        <v>26</v>
      </c>
      <c r="H179" s="16">
        <f>SUM(J181:Q181)</f>
        <v>3</v>
      </c>
      <c r="I179" s="13">
        <f>SUM(J182:Q182)</f>
        <v>85</v>
      </c>
      <c r="J179" s="20"/>
      <c r="K179" s="21"/>
      <c r="L179" s="22"/>
      <c r="M179" s="22">
        <v>36</v>
      </c>
      <c r="N179" s="22"/>
      <c r="O179" s="22"/>
      <c r="P179" s="22"/>
      <c r="Q179" s="23"/>
      <c r="R179" s="15"/>
      <c r="S179" s="17"/>
      <c r="U179" s="177"/>
    </row>
    <row r="180" spans="1:22" ht="14.25">
      <c r="A180" s="197"/>
      <c r="B180" s="244" t="s">
        <v>72</v>
      </c>
      <c r="C180" s="18"/>
      <c r="D180" s="17"/>
      <c r="E180" s="16"/>
      <c r="F180" s="17"/>
      <c r="G180" s="17"/>
      <c r="H180" s="16"/>
      <c r="I180" s="13"/>
      <c r="J180" s="20"/>
      <c r="K180" s="22"/>
      <c r="L180" s="22"/>
      <c r="M180" s="22">
        <v>26</v>
      </c>
      <c r="N180" s="22"/>
      <c r="O180" s="22"/>
      <c r="P180" s="22"/>
      <c r="Q180" s="23"/>
      <c r="R180" s="15"/>
      <c r="S180" s="17"/>
      <c r="T180" s="16">
        <v>4</v>
      </c>
      <c r="U180" s="84" t="s">
        <v>64</v>
      </c>
      <c r="V180" s="131" t="s">
        <v>371</v>
      </c>
    </row>
    <row r="181" spans="1:21" ht="14.25">
      <c r="A181" s="197"/>
      <c r="B181" s="244" t="s">
        <v>73</v>
      </c>
      <c r="C181" s="18"/>
      <c r="D181" s="17"/>
      <c r="E181" s="16"/>
      <c r="F181" s="17"/>
      <c r="G181" s="17"/>
      <c r="H181" s="16"/>
      <c r="I181" s="13"/>
      <c r="J181" s="47"/>
      <c r="K181" s="48"/>
      <c r="L181" s="48"/>
      <c r="M181" s="22">
        <v>3</v>
      </c>
      <c r="N181" s="48"/>
      <c r="O181" s="48"/>
      <c r="P181" s="48"/>
      <c r="Q181" s="49"/>
      <c r="R181" s="15"/>
      <c r="S181" s="17"/>
      <c r="T181" s="16"/>
      <c r="U181" s="84"/>
    </row>
    <row r="182" spans="1:21" ht="15" thickBot="1">
      <c r="A182" s="234"/>
      <c r="B182" s="27"/>
      <c r="C182" s="25"/>
      <c r="D182" s="25"/>
      <c r="E182" s="27"/>
      <c r="F182" s="25"/>
      <c r="G182" s="25"/>
      <c r="H182" s="27"/>
      <c r="I182" s="24"/>
      <c r="J182" s="28"/>
      <c r="K182" s="29"/>
      <c r="L182" s="29"/>
      <c r="M182" s="22">
        <v>85</v>
      </c>
      <c r="N182" s="29"/>
      <c r="O182" s="29"/>
      <c r="P182" s="29"/>
      <c r="Q182" s="30"/>
      <c r="R182" s="26"/>
      <c r="S182" s="25"/>
      <c r="T182" s="27"/>
      <c r="U182" s="171"/>
    </row>
    <row r="183" spans="1:21" ht="14.25">
      <c r="A183" s="233"/>
      <c r="B183" s="32"/>
      <c r="C183" s="14"/>
      <c r="D183" s="14"/>
      <c r="E183" s="32"/>
      <c r="F183" s="14"/>
      <c r="G183" s="14"/>
      <c r="H183" s="32"/>
      <c r="I183" s="12"/>
      <c r="J183" s="33">
        <v>10</v>
      </c>
      <c r="K183" s="34">
        <v>10</v>
      </c>
      <c r="L183" s="34"/>
      <c r="M183" s="34"/>
      <c r="N183" s="34"/>
      <c r="O183" s="34"/>
      <c r="P183" s="34"/>
      <c r="Q183" s="35"/>
      <c r="R183" s="36"/>
      <c r="S183" s="14"/>
      <c r="T183" s="32"/>
      <c r="U183" s="46"/>
    </row>
    <row r="184" spans="1:21" ht="14.25">
      <c r="A184" s="197" t="s">
        <v>192</v>
      </c>
      <c r="B184" s="244" t="s">
        <v>125</v>
      </c>
      <c r="C184" s="17">
        <f>D184/36</f>
        <v>7</v>
      </c>
      <c r="D184" s="17">
        <f>SUM(E184:I184)</f>
        <v>252</v>
      </c>
      <c r="E184" s="16">
        <f>SUM(J183:Q183)</f>
        <v>20</v>
      </c>
      <c r="F184" s="17">
        <f>SUM(J184:Q184)</f>
        <v>70</v>
      </c>
      <c r="G184" s="17">
        <f>SUM(J185:Q185)</f>
        <v>52</v>
      </c>
      <c r="H184" s="16">
        <f>SUM(J186:Q186)</f>
        <v>3</v>
      </c>
      <c r="I184" s="13">
        <f>SUM(J187:Q187)</f>
        <v>107</v>
      </c>
      <c r="J184" s="20">
        <v>40</v>
      </c>
      <c r="K184" s="22">
        <v>30</v>
      </c>
      <c r="L184" s="22"/>
      <c r="M184" s="22"/>
      <c r="N184" s="22"/>
      <c r="O184" s="22"/>
      <c r="P184" s="22"/>
      <c r="Q184" s="38"/>
      <c r="R184" s="15"/>
      <c r="S184" s="176"/>
      <c r="U184" s="177"/>
    </row>
    <row r="185" spans="1:22" ht="14.25">
      <c r="A185" s="197"/>
      <c r="B185" s="244" t="s">
        <v>359</v>
      </c>
      <c r="C185" s="18"/>
      <c r="D185" s="17"/>
      <c r="E185" s="16"/>
      <c r="F185" s="17"/>
      <c r="G185" s="17"/>
      <c r="H185" s="16"/>
      <c r="I185" s="13"/>
      <c r="J185" s="20">
        <v>26</v>
      </c>
      <c r="K185" s="22">
        <v>26</v>
      </c>
      <c r="L185" s="22"/>
      <c r="M185" s="22"/>
      <c r="N185" s="22"/>
      <c r="O185" s="22"/>
      <c r="P185" s="22"/>
      <c r="Q185" s="38"/>
      <c r="R185" s="15"/>
      <c r="S185" s="17">
        <v>2</v>
      </c>
      <c r="T185" s="16">
        <v>1</v>
      </c>
      <c r="U185" s="84" t="s">
        <v>74</v>
      </c>
      <c r="V185" s="131" t="s">
        <v>371</v>
      </c>
    </row>
    <row r="186" spans="1:21" ht="14.25">
      <c r="A186" s="197"/>
      <c r="B186" s="244"/>
      <c r="C186" s="18"/>
      <c r="D186" s="17"/>
      <c r="E186" s="16"/>
      <c r="F186" s="17"/>
      <c r="G186" s="17"/>
      <c r="H186" s="16"/>
      <c r="I186" s="13"/>
      <c r="J186" s="20">
        <v>3</v>
      </c>
      <c r="K186" s="22"/>
      <c r="L186" s="22"/>
      <c r="M186" s="22"/>
      <c r="N186" s="22"/>
      <c r="O186" s="22"/>
      <c r="P186" s="22"/>
      <c r="Q186" s="38"/>
      <c r="R186" s="15"/>
      <c r="S186" s="17"/>
      <c r="T186" s="16"/>
      <c r="U186" s="84"/>
    </row>
    <row r="187" spans="1:21" ht="15" thickBot="1">
      <c r="A187" s="234"/>
      <c r="B187" s="27"/>
      <c r="C187" s="25"/>
      <c r="D187" s="25"/>
      <c r="E187" s="27"/>
      <c r="F187" s="25"/>
      <c r="G187" s="25"/>
      <c r="H187" s="27"/>
      <c r="I187" s="24"/>
      <c r="J187" s="28">
        <v>47</v>
      </c>
      <c r="K187" s="29">
        <v>60</v>
      </c>
      <c r="L187" s="29"/>
      <c r="M187" s="29"/>
      <c r="N187" s="29"/>
      <c r="O187" s="29"/>
      <c r="P187" s="29"/>
      <c r="Q187" s="26"/>
      <c r="R187" s="26"/>
      <c r="S187" s="25"/>
      <c r="T187" s="27"/>
      <c r="U187" s="171"/>
    </row>
    <row r="188" spans="1:21" ht="14.25">
      <c r="A188" s="233"/>
      <c r="B188" s="32"/>
      <c r="C188" s="14"/>
      <c r="D188" s="14"/>
      <c r="E188" s="32"/>
      <c r="F188" s="14"/>
      <c r="G188" s="14"/>
      <c r="H188" s="32"/>
      <c r="I188" s="12"/>
      <c r="J188" s="33"/>
      <c r="K188" s="34"/>
      <c r="L188" s="34"/>
      <c r="M188" s="34">
        <v>36</v>
      </c>
      <c r="N188" s="34">
        <v>40</v>
      </c>
      <c r="O188" s="34"/>
      <c r="P188" s="34"/>
      <c r="Q188" s="39"/>
      <c r="R188" s="14"/>
      <c r="S188" s="14"/>
      <c r="T188" s="32"/>
      <c r="U188" s="46"/>
    </row>
    <row r="189" spans="1:21" ht="14.25">
      <c r="A189" s="197" t="s">
        <v>193</v>
      </c>
      <c r="B189" s="244" t="s">
        <v>75</v>
      </c>
      <c r="C189" s="17">
        <f>D189/36</f>
        <v>10</v>
      </c>
      <c r="D189" s="17">
        <f>SUM(E189:I189)</f>
        <v>360</v>
      </c>
      <c r="E189" s="16">
        <f>SUM(J188:Q188)</f>
        <v>76</v>
      </c>
      <c r="F189" s="17">
        <f>SUM(J189:Q189)</f>
        <v>72</v>
      </c>
      <c r="G189" s="17">
        <f>SUM(J190:Q190)</f>
        <v>60</v>
      </c>
      <c r="H189" s="16">
        <f>SUM(J191:Q191)</f>
        <v>3</v>
      </c>
      <c r="I189" s="13">
        <f>SUM(J192:Q192)</f>
        <v>149</v>
      </c>
      <c r="J189" s="20"/>
      <c r="K189" s="22"/>
      <c r="L189" s="22"/>
      <c r="M189" s="22">
        <v>36</v>
      </c>
      <c r="N189" s="22">
        <v>36</v>
      </c>
      <c r="O189" s="22"/>
      <c r="P189" s="22"/>
      <c r="Q189" s="38"/>
      <c r="R189" s="17"/>
      <c r="S189" s="176"/>
      <c r="U189" s="177"/>
    </row>
    <row r="190" spans="1:22" ht="14.25">
      <c r="A190" s="197"/>
      <c r="B190" s="244"/>
      <c r="C190" s="18"/>
      <c r="D190" s="17"/>
      <c r="E190" s="16"/>
      <c r="F190" s="17"/>
      <c r="G190" s="17"/>
      <c r="H190" s="16"/>
      <c r="I190" s="13"/>
      <c r="J190" s="20"/>
      <c r="K190" s="22"/>
      <c r="L190" s="22"/>
      <c r="M190" s="22">
        <v>34</v>
      </c>
      <c r="N190" s="22">
        <v>26</v>
      </c>
      <c r="O190" s="22"/>
      <c r="P190" s="22"/>
      <c r="Q190" s="38"/>
      <c r="R190" s="17"/>
      <c r="S190" s="17">
        <v>4</v>
      </c>
      <c r="T190" s="16">
        <v>5</v>
      </c>
      <c r="U190" s="84" t="s">
        <v>76</v>
      </c>
      <c r="V190" s="131" t="s">
        <v>371</v>
      </c>
    </row>
    <row r="191" spans="1:21" ht="14.25">
      <c r="A191" s="197"/>
      <c r="B191" s="244"/>
      <c r="C191" s="18"/>
      <c r="D191" s="17"/>
      <c r="E191" s="16"/>
      <c r="F191" s="17"/>
      <c r="G191" s="17"/>
      <c r="H191" s="16"/>
      <c r="I191" s="13"/>
      <c r="J191" s="47"/>
      <c r="K191" s="48"/>
      <c r="L191" s="22"/>
      <c r="M191" s="48"/>
      <c r="N191" s="22">
        <v>3</v>
      </c>
      <c r="O191" s="48"/>
      <c r="P191" s="48"/>
      <c r="Q191" s="38"/>
      <c r="R191" s="17"/>
      <c r="S191" s="17"/>
      <c r="T191" s="16"/>
      <c r="U191" s="84"/>
    </row>
    <row r="192" spans="1:21" ht="15" thickBot="1">
      <c r="A192" s="234"/>
      <c r="B192" s="27"/>
      <c r="C192" s="25"/>
      <c r="D192" s="25"/>
      <c r="E192" s="27"/>
      <c r="F192" s="25"/>
      <c r="G192" s="25"/>
      <c r="H192" s="27"/>
      <c r="I192" s="24"/>
      <c r="J192" s="28"/>
      <c r="K192" s="29"/>
      <c r="L192" s="22"/>
      <c r="M192" s="29">
        <v>74</v>
      </c>
      <c r="N192" s="22">
        <v>75</v>
      </c>
      <c r="O192" s="29"/>
      <c r="P192" s="29"/>
      <c r="Q192" s="26"/>
      <c r="R192" s="25"/>
      <c r="S192" s="25"/>
      <c r="T192" s="27"/>
      <c r="U192" s="171"/>
    </row>
    <row r="193" spans="1:21" ht="14.25">
      <c r="A193" s="233"/>
      <c r="B193" s="32"/>
      <c r="C193" s="14"/>
      <c r="D193" s="14"/>
      <c r="E193" s="32"/>
      <c r="F193" s="14"/>
      <c r="G193" s="14"/>
      <c r="H193" s="32"/>
      <c r="I193" s="12"/>
      <c r="J193" s="33"/>
      <c r="K193" s="34"/>
      <c r="L193" s="34">
        <v>36</v>
      </c>
      <c r="M193" s="34"/>
      <c r="N193" s="34"/>
      <c r="O193" s="34"/>
      <c r="P193" s="34"/>
      <c r="Q193" s="39"/>
      <c r="R193" s="14"/>
      <c r="S193" s="14"/>
      <c r="T193" s="32"/>
      <c r="U193" s="46"/>
    </row>
    <row r="194" spans="1:21" ht="14.25">
      <c r="A194" s="235" t="s">
        <v>194</v>
      </c>
      <c r="B194" s="244" t="s">
        <v>77</v>
      </c>
      <c r="C194" s="17">
        <f>D194/36</f>
        <v>5</v>
      </c>
      <c r="D194" s="17">
        <f>SUM(E194:I194)</f>
        <v>180</v>
      </c>
      <c r="E194" s="16">
        <f>SUM(J193:Q193)</f>
        <v>36</v>
      </c>
      <c r="F194" s="17">
        <f>SUM(J194:Q194)</f>
        <v>42</v>
      </c>
      <c r="G194" s="17">
        <f>SUM(J195:Q195)</f>
        <v>26</v>
      </c>
      <c r="H194" s="16">
        <f>SUM(J196:Q196)</f>
        <v>3</v>
      </c>
      <c r="I194" s="13">
        <f>SUM(J197:Q197)</f>
        <v>73</v>
      </c>
      <c r="J194" s="20"/>
      <c r="K194" s="22"/>
      <c r="L194" s="22">
        <v>42</v>
      </c>
      <c r="M194" s="22"/>
      <c r="N194" s="22"/>
      <c r="O194" s="22"/>
      <c r="P194" s="22"/>
      <c r="Q194" s="38"/>
      <c r="R194" s="17"/>
      <c r="S194" s="176"/>
      <c r="U194" s="177"/>
    </row>
    <row r="195" spans="1:22" ht="14.25">
      <c r="A195" s="197"/>
      <c r="B195" s="16" t="s">
        <v>78</v>
      </c>
      <c r="C195" s="17"/>
      <c r="D195" s="17"/>
      <c r="E195" s="16"/>
      <c r="F195" s="17"/>
      <c r="G195" s="17"/>
      <c r="H195" s="16"/>
      <c r="I195" s="13"/>
      <c r="J195" s="20"/>
      <c r="K195" s="22"/>
      <c r="L195" s="22">
        <v>26</v>
      </c>
      <c r="M195" s="22"/>
      <c r="N195" s="22"/>
      <c r="O195" s="22"/>
      <c r="P195" s="22"/>
      <c r="Q195" s="38"/>
      <c r="R195" s="17"/>
      <c r="S195" s="17"/>
      <c r="T195" s="16">
        <v>3</v>
      </c>
      <c r="U195" s="84" t="s">
        <v>79</v>
      </c>
      <c r="V195" s="131" t="s">
        <v>371</v>
      </c>
    </row>
    <row r="196" spans="1:21" ht="14.25">
      <c r="A196" s="197"/>
      <c r="B196" s="16"/>
      <c r="C196" s="17"/>
      <c r="D196" s="17"/>
      <c r="E196" s="16"/>
      <c r="F196" s="17"/>
      <c r="G196" s="17"/>
      <c r="H196" s="16"/>
      <c r="I196" s="13"/>
      <c r="J196" s="47"/>
      <c r="K196" s="48"/>
      <c r="L196" s="22">
        <v>3</v>
      </c>
      <c r="M196" s="22"/>
      <c r="N196" s="48"/>
      <c r="O196" s="48"/>
      <c r="P196" s="48"/>
      <c r="Q196" s="38"/>
      <c r="R196" s="17"/>
      <c r="S196" s="17"/>
      <c r="T196" s="16"/>
      <c r="U196" s="84"/>
    </row>
    <row r="197" spans="1:21" ht="15" thickBot="1">
      <c r="A197" s="234"/>
      <c r="B197" s="27"/>
      <c r="C197" s="25"/>
      <c r="D197" s="25"/>
      <c r="E197" s="27"/>
      <c r="F197" s="25"/>
      <c r="G197" s="25"/>
      <c r="H197" s="27"/>
      <c r="I197" s="24"/>
      <c r="J197" s="28"/>
      <c r="K197" s="29"/>
      <c r="L197" s="22">
        <v>73</v>
      </c>
      <c r="M197" s="22"/>
      <c r="N197" s="29"/>
      <c r="O197" s="29"/>
      <c r="P197" s="29"/>
      <c r="Q197" s="26"/>
      <c r="R197" s="25"/>
      <c r="S197" s="25"/>
      <c r="T197" s="27"/>
      <c r="U197" s="171"/>
    </row>
    <row r="198" spans="1:21" ht="14.25">
      <c r="A198" s="233"/>
      <c r="B198" s="32"/>
      <c r="C198" s="14"/>
      <c r="D198" s="14"/>
      <c r="E198" s="32"/>
      <c r="F198" s="14"/>
      <c r="G198" s="14"/>
      <c r="H198" s="32"/>
      <c r="I198" s="12"/>
      <c r="J198" s="33"/>
      <c r="K198" s="34"/>
      <c r="L198" s="34"/>
      <c r="M198" s="34"/>
      <c r="N198" s="34"/>
      <c r="O198" s="34">
        <v>26</v>
      </c>
      <c r="P198" s="34"/>
      <c r="Q198" s="39"/>
      <c r="R198" s="14"/>
      <c r="S198" s="14"/>
      <c r="T198" s="32"/>
      <c r="U198" s="46"/>
    </row>
    <row r="199" spans="1:21" ht="14.25">
      <c r="A199" s="197" t="s">
        <v>195</v>
      </c>
      <c r="B199" s="16" t="s">
        <v>80</v>
      </c>
      <c r="C199" s="17">
        <f>D199/36</f>
        <v>5</v>
      </c>
      <c r="D199" s="17">
        <f>SUM(E199:I199)</f>
        <v>180</v>
      </c>
      <c r="E199" s="16">
        <f>SUM(J198:Q198)</f>
        <v>26</v>
      </c>
      <c r="F199" s="17">
        <f>SUM(J199:Q199)</f>
        <v>26</v>
      </c>
      <c r="G199" s="17">
        <f>SUM(J200:Q200)</f>
        <v>24</v>
      </c>
      <c r="H199" s="16">
        <f>SUM(J201:Q201)</f>
        <v>3</v>
      </c>
      <c r="I199" s="13">
        <f>SUM(J202:Q202)</f>
        <v>101</v>
      </c>
      <c r="J199" s="20"/>
      <c r="K199" s="22"/>
      <c r="L199" s="22"/>
      <c r="M199" s="22"/>
      <c r="N199" s="22"/>
      <c r="O199" s="22">
        <v>26</v>
      </c>
      <c r="P199" s="22"/>
      <c r="Q199" s="38"/>
      <c r="R199" s="17"/>
      <c r="S199" s="176"/>
      <c r="U199" s="177"/>
    </row>
    <row r="200" spans="1:22" ht="14.25">
      <c r="A200" s="197"/>
      <c r="B200" s="16"/>
      <c r="C200" s="17"/>
      <c r="D200" s="17"/>
      <c r="E200" s="16"/>
      <c r="F200" s="17"/>
      <c r="G200" s="17"/>
      <c r="H200" s="16"/>
      <c r="I200" s="13"/>
      <c r="J200" s="20"/>
      <c r="K200" s="22"/>
      <c r="L200" s="22"/>
      <c r="M200" s="22"/>
      <c r="N200" s="22"/>
      <c r="O200" s="22">
        <v>24</v>
      </c>
      <c r="P200" s="22"/>
      <c r="Q200" s="38"/>
      <c r="R200" s="17"/>
      <c r="S200" s="17"/>
      <c r="T200" s="16">
        <v>6</v>
      </c>
      <c r="U200" s="84" t="s">
        <v>81</v>
      </c>
      <c r="V200" s="131" t="s">
        <v>371</v>
      </c>
    </row>
    <row r="201" spans="1:21" ht="14.25">
      <c r="A201" s="197"/>
      <c r="B201" s="16"/>
      <c r="C201" s="17"/>
      <c r="D201" s="17"/>
      <c r="E201" s="16"/>
      <c r="F201" s="17"/>
      <c r="G201" s="17"/>
      <c r="H201" s="16"/>
      <c r="I201" s="13"/>
      <c r="J201" s="20"/>
      <c r="K201" s="22"/>
      <c r="L201" s="22"/>
      <c r="M201" s="22"/>
      <c r="N201" s="48"/>
      <c r="O201" s="48">
        <v>3</v>
      </c>
      <c r="P201" s="22"/>
      <c r="Q201" s="38"/>
      <c r="R201" s="17"/>
      <c r="S201" s="17"/>
      <c r="T201" s="16"/>
      <c r="U201" s="84"/>
    </row>
    <row r="202" spans="1:21" ht="15" thickBot="1">
      <c r="A202" s="234"/>
      <c r="B202" s="27"/>
      <c r="C202" s="25"/>
      <c r="D202" s="25"/>
      <c r="E202" s="27"/>
      <c r="F202" s="25"/>
      <c r="G202" s="25"/>
      <c r="H202" s="27"/>
      <c r="I202" s="24"/>
      <c r="J202" s="28"/>
      <c r="K202" s="29"/>
      <c r="L202" s="29"/>
      <c r="M202" s="29"/>
      <c r="N202" s="29"/>
      <c r="O202" s="29">
        <v>101</v>
      </c>
      <c r="P202" s="29"/>
      <c r="Q202" s="52"/>
      <c r="R202" s="25"/>
      <c r="S202" s="25"/>
      <c r="T202" s="27"/>
      <c r="U202" s="171"/>
    </row>
    <row r="203" spans="1:21" ht="14.25">
      <c r="A203" s="233"/>
      <c r="B203" s="32"/>
      <c r="C203" s="14"/>
      <c r="D203" s="14"/>
      <c r="E203" s="32"/>
      <c r="F203" s="14"/>
      <c r="G203" s="32"/>
      <c r="H203" s="14"/>
      <c r="I203" s="32"/>
      <c r="J203" s="33"/>
      <c r="K203" s="34"/>
      <c r="L203" s="34"/>
      <c r="M203" s="34"/>
      <c r="N203" s="34"/>
      <c r="O203" s="34">
        <v>26</v>
      </c>
      <c r="P203" s="34"/>
      <c r="Q203" s="35"/>
      <c r="R203" s="36"/>
      <c r="S203" s="14"/>
      <c r="T203" s="32"/>
      <c r="U203" s="46"/>
    </row>
    <row r="204" spans="1:21" ht="14.25">
      <c r="A204" s="197" t="s">
        <v>196</v>
      </c>
      <c r="B204" s="16" t="s">
        <v>82</v>
      </c>
      <c r="C204" s="17">
        <f>D204/36</f>
        <v>5</v>
      </c>
      <c r="D204" s="17">
        <f>SUM(E204:I204)</f>
        <v>180</v>
      </c>
      <c r="E204" s="16">
        <f>SUM(J203:Q203)</f>
        <v>26</v>
      </c>
      <c r="F204" s="17">
        <f>SUM(J204:Q204)</f>
        <v>26</v>
      </c>
      <c r="G204" s="17">
        <f>SUM(J205:Q205)</f>
        <v>24</v>
      </c>
      <c r="H204" s="16">
        <f>SUM(J206:Q206)</f>
        <v>3</v>
      </c>
      <c r="I204" s="13">
        <f>SUM(J207:Q207)</f>
        <v>101</v>
      </c>
      <c r="J204" s="20"/>
      <c r="K204" s="21"/>
      <c r="L204" s="22"/>
      <c r="M204" s="22"/>
      <c r="N204" s="22"/>
      <c r="O204" s="22">
        <v>26</v>
      </c>
      <c r="P204" s="22"/>
      <c r="Q204" s="23"/>
      <c r="R204" s="15"/>
      <c r="S204" s="176"/>
      <c r="U204" s="177"/>
    </row>
    <row r="205" spans="1:22" ht="14.25">
      <c r="A205" s="197"/>
      <c r="B205" s="16"/>
      <c r="C205" s="17"/>
      <c r="D205" s="17"/>
      <c r="E205" s="16"/>
      <c r="F205" s="17"/>
      <c r="G205" s="16"/>
      <c r="H205" s="17"/>
      <c r="I205" s="16"/>
      <c r="J205" s="20"/>
      <c r="K205" s="22"/>
      <c r="L205" s="22"/>
      <c r="M205" s="22"/>
      <c r="N205" s="22"/>
      <c r="O205" s="22">
        <v>24</v>
      </c>
      <c r="P205" s="22"/>
      <c r="Q205" s="23"/>
      <c r="R205" s="15"/>
      <c r="S205" s="17"/>
      <c r="T205" s="16">
        <v>6</v>
      </c>
      <c r="U205" s="84" t="s">
        <v>83</v>
      </c>
      <c r="V205" s="131" t="s">
        <v>371</v>
      </c>
    </row>
    <row r="206" spans="1:21" ht="14.25">
      <c r="A206" s="197"/>
      <c r="B206" s="16"/>
      <c r="C206" s="17"/>
      <c r="D206" s="17"/>
      <c r="E206" s="16"/>
      <c r="F206" s="17"/>
      <c r="G206" s="16"/>
      <c r="H206" s="17"/>
      <c r="I206" s="16"/>
      <c r="J206" s="47"/>
      <c r="K206" s="48"/>
      <c r="L206" s="48"/>
      <c r="M206" s="48"/>
      <c r="N206" s="48"/>
      <c r="O206" s="48">
        <v>3</v>
      </c>
      <c r="P206" s="48"/>
      <c r="Q206" s="49"/>
      <c r="R206" s="15"/>
      <c r="S206" s="17"/>
      <c r="T206" s="16"/>
      <c r="U206" s="84"/>
    </row>
    <row r="207" spans="1:21" ht="15" thickBot="1">
      <c r="A207" s="234"/>
      <c r="B207" s="27"/>
      <c r="C207" s="25"/>
      <c r="D207" s="25"/>
      <c r="E207" s="27"/>
      <c r="F207" s="25"/>
      <c r="G207" s="27"/>
      <c r="H207" s="25"/>
      <c r="I207" s="27"/>
      <c r="J207" s="28"/>
      <c r="K207" s="29"/>
      <c r="L207" s="29"/>
      <c r="M207" s="29"/>
      <c r="N207" s="29"/>
      <c r="O207" s="29">
        <v>101</v>
      </c>
      <c r="P207" s="29"/>
      <c r="Q207" s="30"/>
      <c r="R207" s="26"/>
      <c r="S207" s="25"/>
      <c r="T207" s="27"/>
      <c r="U207" s="171"/>
    </row>
    <row r="208" spans="1:21" ht="14.25">
      <c r="A208" s="236"/>
      <c r="B208" s="12"/>
      <c r="C208" s="14"/>
      <c r="D208" s="14"/>
      <c r="E208" s="36"/>
      <c r="F208" s="32"/>
      <c r="G208" s="12"/>
      <c r="H208" s="14"/>
      <c r="I208" s="32"/>
      <c r="J208" s="44"/>
      <c r="K208" s="45"/>
      <c r="L208" s="34">
        <v>26</v>
      </c>
      <c r="M208" s="45"/>
      <c r="N208" s="34"/>
      <c r="O208" s="34"/>
      <c r="P208" s="45"/>
      <c r="Q208" s="39"/>
      <c r="R208" s="32"/>
      <c r="S208" s="14"/>
      <c r="T208" s="32"/>
      <c r="U208" s="46"/>
    </row>
    <row r="209" spans="1:21" ht="14.25">
      <c r="A209" s="237" t="s">
        <v>197</v>
      </c>
      <c r="B209" s="13" t="s">
        <v>84</v>
      </c>
      <c r="C209" s="17">
        <f>D209/36</f>
        <v>5</v>
      </c>
      <c r="D209" s="17">
        <f>SUM(E209:I209)</f>
        <v>180</v>
      </c>
      <c r="E209" s="16">
        <f>SUM(J208:Q208)</f>
        <v>26</v>
      </c>
      <c r="F209" s="17">
        <f>SUM(J209:Q209)</f>
        <v>26</v>
      </c>
      <c r="G209" s="17">
        <f>SUM(J210:Q210)</f>
        <v>24</v>
      </c>
      <c r="H209" s="16">
        <f>SUM(J211:Q211)</f>
        <v>3</v>
      </c>
      <c r="I209" s="13">
        <f>SUM(J212:Q212)</f>
        <v>101</v>
      </c>
      <c r="J209" s="20"/>
      <c r="K209" s="21"/>
      <c r="L209" s="58">
        <v>26</v>
      </c>
      <c r="M209" s="22"/>
      <c r="N209" s="22"/>
      <c r="O209" s="22"/>
      <c r="P209" s="22"/>
      <c r="Q209" s="23"/>
      <c r="R209" s="16"/>
      <c r="S209" s="17"/>
      <c r="U209" s="177"/>
    </row>
    <row r="210" spans="1:22" ht="14.25">
      <c r="A210" s="195"/>
      <c r="B210" s="13"/>
      <c r="C210" s="17"/>
      <c r="D210" s="17"/>
      <c r="E210" s="15"/>
      <c r="F210" s="16"/>
      <c r="G210" s="13"/>
      <c r="H210" s="17"/>
      <c r="I210" s="16"/>
      <c r="J210" s="20"/>
      <c r="K210" s="22"/>
      <c r="L210" s="22">
        <v>24</v>
      </c>
      <c r="M210" s="22"/>
      <c r="N210" s="22"/>
      <c r="O210" s="22"/>
      <c r="P210" s="22"/>
      <c r="Q210" s="23"/>
      <c r="R210" s="16"/>
      <c r="S210" s="17"/>
      <c r="T210" s="16">
        <v>3</v>
      </c>
      <c r="U210" s="84" t="s">
        <v>85</v>
      </c>
      <c r="V210" s="131" t="s">
        <v>371</v>
      </c>
    </row>
    <row r="211" spans="1:21" ht="14.25">
      <c r="A211" s="195"/>
      <c r="B211" s="13"/>
      <c r="C211" s="17"/>
      <c r="D211" s="17"/>
      <c r="E211" s="15"/>
      <c r="F211" s="16"/>
      <c r="G211" s="13"/>
      <c r="H211" s="17"/>
      <c r="I211" s="16"/>
      <c r="J211" s="47"/>
      <c r="K211" s="48"/>
      <c r="L211" s="22">
        <v>3</v>
      </c>
      <c r="M211" s="48"/>
      <c r="N211" s="22"/>
      <c r="O211" s="22"/>
      <c r="P211" s="48"/>
      <c r="Q211" s="49"/>
      <c r="R211" s="16"/>
      <c r="S211" s="17"/>
      <c r="T211" s="16"/>
      <c r="U211" s="84" t="s">
        <v>86</v>
      </c>
    </row>
    <row r="212" spans="1:21" ht="15" thickBot="1">
      <c r="A212" s="238"/>
      <c r="B212" s="24"/>
      <c r="C212" s="25"/>
      <c r="D212" s="25" t="s">
        <v>222</v>
      </c>
      <c r="E212" s="26"/>
      <c r="F212" s="27"/>
      <c r="G212" s="24"/>
      <c r="H212" s="25"/>
      <c r="I212" s="27"/>
      <c r="J212" s="28"/>
      <c r="K212" s="29"/>
      <c r="L212" s="54">
        <v>101</v>
      </c>
      <c r="M212" s="29"/>
      <c r="N212" s="22"/>
      <c r="O212" s="22"/>
      <c r="P212" s="29"/>
      <c r="Q212" s="30"/>
      <c r="R212" s="27"/>
      <c r="S212" s="25"/>
      <c r="T212" s="27"/>
      <c r="U212" s="171"/>
    </row>
    <row r="213" spans="1:21" ht="14.25">
      <c r="A213" s="233"/>
      <c r="B213" s="32"/>
      <c r="C213" s="14"/>
      <c r="D213" s="14"/>
      <c r="E213" s="32"/>
      <c r="F213" s="14"/>
      <c r="G213" s="32"/>
      <c r="H213" s="14"/>
      <c r="I213" s="32"/>
      <c r="J213" s="33"/>
      <c r="K213" s="34"/>
      <c r="L213" s="34"/>
      <c r="M213" s="34"/>
      <c r="N213" s="34">
        <v>26</v>
      </c>
      <c r="O213" s="34"/>
      <c r="P213" s="34"/>
      <c r="Q213" s="35"/>
      <c r="R213" s="36"/>
      <c r="S213" s="14"/>
      <c r="T213" s="32"/>
      <c r="U213" s="46"/>
    </row>
    <row r="214" spans="1:21" ht="14.25">
      <c r="A214" s="197" t="s">
        <v>198</v>
      </c>
      <c r="B214" s="16" t="s">
        <v>87</v>
      </c>
      <c r="C214" s="17">
        <f>D214/36</f>
        <v>5</v>
      </c>
      <c r="D214" s="17">
        <f>SUM(E214:I214)</f>
        <v>180</v>
      </c>
      <c r="E214" s="16">
        <f>SUM(J213:Q213)</f>
        <v>26</v>
      </c>
      <c r="F214" s="17">
        <f>SUM(J214:Q214)</f>
        <v>26</v>
      </c>
      <c r="G214" s="17">
        <f>SUM(J215:Q215)</f>
        <v>24</v>
      </c>
      <c r="H214" s="16">
        <f>SUM(J216:Q216)</f>
        <v>3</v>
      </c>
      <c r="I214" s="13">
        <f>SUM(J217:Q217)</f>
        <v>101</v>
      </c>
      <c r="J214" s="20"/>
      <c r="K214" s="22"/>
      <c r="L214" s="22"/>
      <c r="M214" s="22"/>
      <c r="N214" s="58">
        <v>26</v>
      </c>
      <c r="O214" s="22"/>
      <c r="P214" s="22"/>
      <c r="Q214" s="38"/>
      <c r="R214" s="15"/>
      <c r="S214" s="17"/>
      <c r="U214" s="177"/>
    </row>
    <row r="215" spans="1:22" ht="14.25">
      <c r="A215" s="197"/>
      <c r="B215" s="16"/>
      <c r="C215" s="17"/>
      <c r="D215" s="17"/>
      <c r="E215" s="16"/>
      <c r="F215" s="17"/>
      <c r="G215" s="16"/>
      <c r="H215" s="17"/>
      <c r="I215" s="16"/>
      <c r="J215" s="20"/>
      <c r="K215" s="22"/>
      <c r="L215" s="22"/>
      <c r="M215" s="22"/>
      <c r="N215" s="22">
        <v>24</v>
      </c>
      <c r="O215" s="22"/>
      <c r="P215" s="22"/>
      <c r="Q215" s="38"/>
      <c r="R215" s="15"/>
      <c r="S215" s="17"/>
      <c r="T215" s="16">
        <v>5</v>
      </c>
      <c r="U215" s="84" t="s">
        <v>88</v>
      </c>
      <c r="V215" s="131" t="s">
        <v>371</v>
      </c>
    </row>
    <row r="216" spans="1:21" ht="14.25">
      <c r="A216" s="197"/>
      <c r="B216" s="16"/>
      <c r="C216" s="17"/>
      <c r="D216" s="17"/>
      <c r="E216" s="16"/>
      <c r="F216" s="17"/>
      <c r="G216" s="16"/>
      <c r="H216" s="17"/>
      <c r="I216" s="16"/>
      <c r="J216" s="47"/>
      <c r="K216" s="48"/>
      <c r="L216" s="48"/>
      <c r="M216" s="48"/>
      <c r="N216" s="22">
        <v>3</v>
      </c>
      <c r="O216" s="22"/>
      <c r="P216" s="48"/>
      <c r="Q216" s="38"/>
      <c r="R216" s="15"/>
      <c r="S216" s="17"/>
      <c r="T216" s="16"/>
      <c r="U216" s="84"/>
    </row>
    <row r="217" spans="1:21" ht="15" thickBot="1">
      <c r="A217" s="234"/>
      <c r="B217" s="27"/>
      <c r="C217" s="25"/>
      <c r="D217" s="25"/>
      <c r="E217" s="27"/>
      <c r="F217" s="25"/>
      <c r="G217" s="27"/>
      <c r="H217" s="25"/>
      <c r="I217" s="27"/>
      <c r="J217" s="28"/>
      <c r="K217" s="29"/>
      <c r="L217" s="29"/>
      <c r="M217" s="29"/>
      <c r="N217" s="54">
        <v>101</v>
      </c>
      <c r="O217" s="29"/>
      <c r="P217" s="29"/>
      <c r="Q217" s="26"/>
      <c r="R217" s="26"/>
      <c r="S217" s="25"/>
      <c r="T217" s="27"/>
      <c r="U217" s="171"/>
    </row>
    <row r="218" spans="1:21" ht="14.25">
      <c r="A218" s="233"/>
      <c r="B218" s="32"/>
      <c r="C218" s="14"/>
      <c r="D218" s="14"/>
      <c r="E218" s="32"/>
      <c r="F218" s="14"/>
      <c r="G218" s="32"/>
      <c r="H218" s="14"/>
      <c r="I218" s="32"/>
      <c r="J218" s="33"/>
      <c r="K218" s="34"/>
      <c r="L218" s="34"/>
      <c r="M218" s="34">
        <v>42</v>
      </c>
      <c r="N218" s="34"/>
      <c r="O218" s="34"/>
      <c r="P218" s="34"/>
      <c r="Q218" s="39"/>
      <c r="R218" s="14"/>
      <c r="S218" s="14"/>
      <c r="T218" s="32"/>
      <c r="U218" s="46"/>
    </row>
    <row r="219" spans="1:21" ht="14.25">
      <c r="A219" s="197" t="s">
        <v>199</v>
      </c>
      <c r="B219" s="16" t="s">
        <v>89</v>
      </c>
      <c r="C219" s="17">
        <f>D219/36</f>
        <v>5</v>
      </c>
      <c r="D219" s="17">
        <f>SUM(E219:I219)</f>
        <v>180</v>
      </c>
      <c r="E219" s="16">
        <f>SUM(J218:Q218)</f>
        <v>42</v>
      </c>
      <c r="F219" s="17">
        <f>SUM(J219:Q219)</f>
        <v>32</v>
      </c>
      <c r="G219" s="17">
        <f>SUM(J220:Q220)</f>
        <v>32</v>
      </c>
      <c r="H219" s="16">
        <f>SUM(J221:Q221)</f>
        <v>3</v>
      </c>
      <c r="I219" s="13">
        <f>SUM(J222:Q222)</f>
        <v>71</v>
      </c>
      <c r="J219" s="20"/>
      <c r="K219" s="22"/>
      <c r="L219" s="22"/>
      <c r="M219" s="22">
        <v>32</v>
      </c>
      <c r="N219" s="22"/>
      <c r="O219" s="22"/>
      <c r="P219" s="22"/>
      <c r="Q219" s="38"/>
      <c r="R219" s="17"/>
      <c r="S219" s="17"/>
      <c r="U219" s="177"/>
    </row>
    <row r="220" spans="1:22" ht="14.25">
      <c r="A220" s="197"/>
      <c r="B220" s="16" t="s">
        <v>90</v>
      </c>
      <c r="C220" s="17"/>
      <c r="D220" s="17"/>
      <c r="E220" s="16"/>
      <c r="F220" s="17"/>
      <c r="G220" s="16"/>
      <c r="H220" s="17"/>
      <c r="I220" s="16"/>
      <c r="J220" s="20"/>
      <c r="K220" s="22"/>
      <c r="L220" s="22"/>
      <c r="M220" s="22">
        <v>32</v>
      </c>
      <c r="N220" s="22"/>
      <c r="O220" s="22"/>
      <c r="P220" s="22"/>
      <c r="Q220" s="38"/>
      <c r="R220" s="17"/>
      <c r="S220" s="17"/>
      <c r="T220" s="16">
        <v>4</v>
      </c>
      <c r="U220" s="84" t="s">
        <v>91</v>
      </c>
      <c r="V220" s="131" t="s">
        <v>371</v>
      </c>
    </row>
    <row r="221" spans="1:21" ht="14.25">
      <c r="A221" s="197"/>
      <c r="B221" s="16"/>
      <c r="C221" s="17"/>
      <c r="D221" s="17"/>
      <c r="E221" s="16"/>
      <c r="F221" s="17"/>
      <c r="G221" s="16"/>
      <c r="H221" s="17"/>
      <c r="I221" s="16"/>
      <c r="J221" s="47"/>
      <c r="K221" s="48"/>
      <c r="L221" s="48"/>
      <c r="M221" s="48">
        <v>3</v>
      </c>
      <c r="N221" s="48"/>
      <c r="O221" s="48"/>
      <c r="P221" s="48"/>
      <c r="Q221" s="38"/>
      <c r="R221" s="17"/>
      <c r="S221" s="17"/>
      <c r="T221" s="16"/>
      <c r="U221" s="84"/>
    </row>
    <row r="222" spans="1:21" ht="15" thickBot="1">
      <c r="A222" s="234"/>
      <c r="B222" s="27"/>
      <c r="C222" s="25"/>
      <c r="D222" s="25"/>
      <c r="E222" s="27"/>
      <c r="F222" s="25"/>
      <c r="G222" s="27"/>
      <c r="H222" s="25"/>
      <c r="I222" s="27"/>
      <c r="J222" s="28"/>
      <c r="K222" s="29"/>
      <c r="L222" s="29"/>
      <c r="M222" s="29">
        <v>71</v>
      </c>
      <c r="N222" s="29"/>
      <c r="O222" s="29"/>
      <c r="P222" s="29"/>
      <c r="Q222" s="26"/>
      <c r="R222" s="25"/>
      <c r="S222" s="25"/>
      <c r="T222" s="27"/>
      <c r="U222" s="171"/>
    </row>
    <row r="223" spans="1:21" ht="14.25">
      <c r="A223" s="197"/>
      <c r="B223" s="16" t="s">
        <v>92</v>
      </c>
      <c r="C223" s="17"/>
      <c r="D223" s="17"/>
      <c r="E223" s="16"/>
      <c r="F223" s="14"/>
      <c r="G223" s="16"/>
      <c r="H223" s="14"/>
      <c r="I223" s="16"/>
      <c r="J223" s="33"/>
      <c r="K223" s="34"/>
      <c r="L223" s="34"/>
      <c r="M223" s="34"/>
      <c r="N223" s="136"/>
      <c r="O223" s="34">
        <v>26</v>
      </c>
      <c r="P223" s="34"/>
      <c r="Q223" s="35"/>
      <c r="R223" s="17"/>
      <c r="S223" s="17"/>
      <c r="T223" s="16"/>
      <c r="U223" s="84"/>
    </row>
    <row r="224" spans="1:21" ht="14.25">
      <c r="A224" s="197" t="s">
        <v>200</v>
      </c>
      <c r="B224" s="16" t="s">
        <v>93</v>
      </c>
      <c r="C224" s="17">
        <f>D224/36</f>
        <v>5</v>
      </c>
      <c r="D224" s="17">
        <f>SUM(E224:I224)</f>
        <v>180</v>
      </c>
      <c r="E224" s="16">
        <f>SUM(J223:Q223)</f>
        <v>26</v>
      </c>
      <c r="F224" s="17">
        <f>SUM(J224:Q224)</f>
        <v>26</v>
      </c>
      <c r="G224" s="17">
        <f>SUM(J225:Q225)</f>
        <v>24</v>
      </c>
      <c r="H224" s="16">
        <f>SUM(J226:Q226)</f>
        <v>3</v>
      </c>
      <c r="I224" s="13">
        <f>SUM(J227:Q227)</f>
        <v>101</v>
      </c>
      <c r="J224" s="20"/>
      <c r="K224" s="58"/>
      <c r="L224" s="58"/>
      <c r="M224" s="74"/>
      <c r="N224" s="66"/>
      <c r="O224" s="60">
        <v>26</v>
      </c>
      <c r="P224" s="22"/>
      <c r="Q224" s="23"/>
      <c r="R224" s="17"/>
      <c r="S224" s="17"/>
      <c r="U224" s="177"/>
    </row>
    <row r="225" spans="1:22" ht="14.25">
      <c r="A225" s="197"/>
      <c r="B225" s="16" t="s">
        <v>94</v>
      </c>
      <c r="C225" s="17"/>
      <c r="D225" s="17"/>
      <c r="E225" s="16"/>
      <c r="F225" s="17"/>
      <c r="G225" s="16"/>
      <c r="H225" s="17"/>
      <c r="I225" s="16"/>
      <c r="J225" s="20"/>
      <c r="K225" s="22"/>
      <c r="L225" s="22"/>
      <c r="M225" s="22"/>
      <c r="N225" s="193"/>
      <c r="O225" s="22">
        <v>24</v>
      </c>
      <c r="P225" s="22"/>
      <c r="Q225" s="23"/>
      <c r="R225" s="17"/>
      <c r="S225" s="17"/>
      <c r="T225" s="16">
        <v>6</v>
      </c>
      <c r="U225" s="84" t="s">
        <v>47</v>
      </c>
      <c r="V225" s="131" t="s">
        <v>371</v>
      </c>
    </row>
    <row r="226" spans="1:21" ht="14.25">
      <c r="A226" s="197"/>
      <c r="B226" s="16" t="s">
        <v>95</v>
      </c>
      <c r="C226" s="17"/>
      <c r="D226" s="17"/>
      <c r="E226" s="16"/>
      <c r="F226" s="17"/>
      <c r="G226" s="16"/>
      <c r="H226" s="17"/>
      <c r="I226" s="16"/>
      <c r="J226" s="20"/>
      <c r="K226" s="22"/>
      <c r="L226" s="22"/>
      <c r="M226" s="22"/>
      <c r="N226" s="66"/>
      <c r="O226" s="22">
        <v>3</v>
      </c>
      <c r="P226" s="22"/>
      <c r="Q226" s="23"/>
      <c r="R226" s="17"/>
      <c r="S226" s="17"/>
      <c r="T226" s="16"/>
      <c r="U226" s="84"/>
    </row>
    <row r="227" spans="1:21" ht="15" thickBot="1">
      <c r="A227" s="197"/>
      <c r="B227" s="16"/>
      <c r="C227" s="17"/>
      <c r="D227" s="17"/>
      <c r="E227" s="16"/>
      <c r="F227" s="25"/>
      <c r="G227" s="16"/>
      <c r="H227" s="25"/>
      <c r="I227" s="16"/>
      <c r="J227" s="40"/>
      <c r="K227" s="41"/>
      <c r="L227" s="41"/>
      <c r="M227" s="41"/>
      <c r="O227" s="54">
        <v>101</v>
      </c>
      <c r="P227" s="41"/>
      <c r="Q227" s="15"/>
      <c r="R227" s="17"/>
      <c r="S227" s="17"/>
      <c r="T227" s="16"/>
      <c r="U227" s="84"/>
    </row>
    <row r="228" spans="1:21" ht="14.25">
      <c r="A228" s="233"/>
      <c r="B228" s="32"/>
      <c r="C228" s="14"/>
      <c r="D228" s="14"/>
      <c r="E228" s="32"/>
      <c r="F228" s="14"/>
      <c r="G228" s="32"/>
      <c r="H228" s="14"/>
      <c r="I228" s="32"/>
      <c r="J228" s="33"/>
      <c r="K228" s="34"/>
      <c r="L228" s="34"/>
      <c r="M228" s="34"/>
      <c r="N228" s="34"/>
      <c r="O228" s="34">
        <v>26</v>
      </c>
      <c r="P228" s="34"/>
      <c r="Q228" s="39"/>
      <c r="R228" s="14"/>
      <c r="S228" s="14"/>
      <c r="T228" s="32"/>
      <c r="U228" s="46"/>
    </row>
    <row r="229" spans="1:21" ht="14.25">
      <c r="A229" s="197" t="s">
        <v>201</v>
      </c>
      <c r="B229" s="16" t="s">
        <v>96</v>
      </c>
      <c r="C229" s="17">
        <f>D229/36</f>
        <v>5</v>
      </c>
      <c r="D229" s="17">
        <f>SUM(E229:I229)</f>
        <v>180</v>
      </c>
      <c r="E229" s="16">
        <f>SUM(J228:Q228)</f>
        <v>26</v>
      </c>
      <c r="F229" s="17">
        <f>SUM(J229:Q229)</f>
        <v>26</v>
      </c>
      <c r="G229" s="17">
        <f>SUM(J230:Q230)</f>
        <v>24</v>
      </c>
      <c r="H229" s="16">
        <f>SUM(J231:Q231)</f>
        <v>3</v>
      </c>
      <c r="I229" s="13">
        <f>SUM(J232:Q232)</f>
        <v>101</v>
      </c>
      <c r="J229" s="20"/>
      <c r="K229" s="22"/>
      <c r="L229" s="22"/>
      <c r="M229" s="22"/>
      <c r="N229" s="22"/>
      <c r="O229" s="58">
        <v>26</v>
      </c>
      <c r="P229" s="22"/>
      <c r="Q229" s="38"/>
      <c r="R229" s="17"/>
      <c r="S229" s="17"/>
      <c r="U229" s="177"/>
    </row>
    <row r="230" spans="1:22" ht="14.25">
      <c r="A230" s="197"/>
      <c r="B230" s="16" t="s">
        <v>97</v>
      </c>
      <c r="C230" s="17"/>
      <c r="D230" s="17"/>
      <c r="E230" s="16"/>
      <c r="F230" s="17"/>
      <c r="G230" s="16"/>
      <c r="H230" s="17"/>
      <c r="I230" s="16"/>
      <c r="J230" s="20"/>
      <c r="K230" s="22"/>
      <c r="L230" s="22"/>
      <c r="M230" s="22"/>
      <c r="N230" s="22"/>
      <c r="O230" s="22">
        <v>24</v>
      </c>
      <c r="P230" s="22"/>
      <c r="Q230" s="38"/>
      <c r="R230" s="17"/>
      <c r="S230" s="17"/>
      <c r="T230" s="16">
        <v>6</v>
      </c>
      <c r="U230" s="84" t="s">
        <v>98</v>
      </c>
      <c r="V230" s="131" t="s">
        <v>371</v>
      </c>
    </row>
    <row r="231" spans="1:21" ht="14.25">
      <c r="A231" s="197"/>
      <c r="B231" s="16"/>
      <c r="C231" s="17"/>
      <c r="D231" s="17"/>
      <c r="E231" s="16"/>
      <c r="F231" s="17"/>
      <c r="G231" s="16"/>
      <c r="H231" s="17"/>
      <c r="I231" s="16"/>
      <c r="J231" s="47"/>
      <c r="K231" s="48"/>
      <c r="L231" s="48"/>
      <c r="M231" s="48"/>
      <c r="N231" s="22"/>
      <c r="O231" s="22">
        <v>3</v>
      </c>
      <c r="P231" s="48"/>
      <c r="Q231" s="38"/>
      <c r="R231" s="17"/>
      <c r="S231" s="17"/>
      <c r="T231" s="16"/>
      <c r="U231" s="84"/>
    </row>
    <row r="232" spans="1:21" ht="15" thickBot="1">
      <c r="A232" s="234"/>
      <c r="B232" s="27"/>
      <c r="C232" s="25"/>
      <c r="D232" s="25"/>
      <c r="E232" s="27"/>
      <c r="F232" s="25"/>
      <c r="G232" s="27"/>
      <c r="H232" s="25"/>
      <c r="I232" s="27"/>
      <c r="J232" s="28"/>
      <c r="K232" s="29"/>
      <c r="L232" s="29"/>
      <c r="M232" s="29"/>
      <c r="N232" s="54"/>
      <c r="O232" s="54">
        <v>101</v>
      </c>
      <c r="P232" s="29"/>
      <c r="Q232" s="26"/>
      <c r="R232" s="25"/>
      <c r="S232" s="25"/>
      <c r="T232" s="27"/>
      <c r="U232" s="171"/>
    </row>
    <row r="233" spans="1:21" ht="14.25">
      <c r="A233" s="233"/>
      <c r="B233" s="32"/>
      <c r="C233" s="14"/>
      <c r="D233" s="14"/>
      <c r="E233" s="32"/>
      <c r="F233" s="14"/>
      <c r="G233" s="32"/>
      <c r="H233" s="14"/>
      <c r="I233" s="32"/>
      <c r="J233" s="33"/>
      <c r="K233" s="34"/>
      <c r="L233" s="34"/>
      <c r="M233" s="34"/>
      <c r="N233" s="34">
        <v>26</v>
      </c>
      <c r="O233" s="34"/>
      <c r="P233" s="34"/>
      <c r="Q233" s="39"/>
      <c r="R233" s="14"/>
      <c r="S233" s="14"/>
      <c r="T233" s="32"/>
      <c r="U233" s="46"/>
    </row>
    <row r="234" spans="1:21" ht="14.25">
      <c r="A234" s="197" t="s">
        <v>202</v>
      </c>
      <c r="B234" s="16" t="s">
        <v>365</v>
      </c>
      <c r="C234" s="17">
        <f>D234/36</f>
        <v>5</v>
      </c>
      <c r="D234" s="17">
        <f>SUM(E234:I234)</f>
        <v>180</v>
      </c>
      <c r="E234" s="16">
        <f>SUM(J233:Q233)</f>
        <v>26</v>
      </c>
      <c r="F234" s="17">
        <f>SUM(J234:Q234)</f>
        <v>26</v>
      </c>
      <c r="G234" s="17">
        <f>SUM(J235:Q235)</f>
        <v>24</v>
      </c>
      <c r="H234" s="16">
        <f>SUM(J236:Q236)</f>
        <v>3</v>
      </c>
      <c r="I234" s="13">
        <f>SUM(J237:Q237)</f>
        <v>101</v>
      </c>
      <c r="J234" s="20"/>
      <c r="K234" s="22"/>
      <c r="L234" s="22"/>
      <c r="M234" s="22"/>
      <c r="N234" s="58">
        <v>26</v>
      </c>
      <c r="O234" s="22"/>
      <c r="P234" s="22"/>
      <c r="Q234" s="38"/>
      <c r="R234" s="17"/>
      <c r="S234" s="17"/>
      <c r="U234" s="177"/>
    </row>
    <row r="235" spans="1:22" ht="14.25">
      <c r="A235" s="197"/>
      <c r="B235" s="16" t="s">
        <v>97</v>
      </c>
      <c r="C235" s="17"/>
      <c r="D235" s="17"/>
      <c r="E235" s="16"/>
      <c r="F235" s="17"/>
      <c r="G235" s="16"/>
      <c r="H235" s="17"/>
      <c r="I235" s="16"/>
      <c r="J235" s="20"/>
      <c r="K235" s="22"/>
      <c r="L235" s="22"/>
      <c r="M235" s="22"/>
      <c r="N235" s="22">
        <v>24</v>
      </c>
      <c r="O235" s="22"/>
      <c r="P235" s="22"/>
      <c r="Q235" s="38"/>
      <c r="R235" s="17"/>
      <c r="S235" s="17"/>
      <c r="T235" s="16">
        <v>5</v>
      </c>
      <c r="U235" s="84" t="s">
        <v>129</v>
      </c>
      <c r="V235" s="131" t="s">
        <v>371</v>
      </c>
    </row>
    <row r="236" spans="1:21" ht="14.25">
      <c r="A236" s="197"/>
      <c r="B236" s="16"/>
      <c r="C236" s="17"/>
      <c r="D236" s="17"/>
      <c r="E236" s="16"/>
      <c r="F236" s="17"/>
      <c r="G236" s="16"/>
      <c r="H236" s="17"/>
      <c r="I236" s="16"/>
      <c r="J236" s="20"/>
      <c r="K236" s="22"/>
      <c r="L236" s="22"/>
      <c r="M236" s="22"/>
      <c r="N236" s="22">
        <v>3</v>
      </c>
      <c r="O236" s="22"/>
      <c r="P236" s="22"/>
      <c r="Q236" s="38"/>
      <c r="R236" s="17"/>
      <c r="S236" s="17"/>
      <c r="T236" s="16"/>
      <c r="U236" s="84"/>
    </row>
    <row r="237" spans="1:21" ht="15" thickBot="1">
      <c r="A237" s="197"/>
      <c r="B237" s="16"/>
      <c r="C237" s="17"/>
      <c r="D237" s="17"/>
      <c r="E237" s="16"/>
      <c r="F237" s="17"/>
      <c r="G237" s="16"/>
      <c r="H237" s="17"/>
      <c r="I237" s="16"/>
      <c r="J237" s="20"/>
      <c r="K237" s="22"/>
      <c r="L237" s="22"/>
      <c r="M237" s="22"/>
      <c r="N237" s="54">
        <v>101</v>
      </c>
      <c r="O237" s="54"/>
      <c r="P237" s="22"/>
      <c r="Q237" s="38"/>
      <c r="R237" s="17"/>
      <c r="S237" s="17"/>
      <c r="T237" s="16"/>
      <c r="U237" s="84"/>
    </row>
    <row r="238" spans="1:21" ht="14.25">
      <c r="A238" s="233"/>
      <c r="B238" s="14" t="s">
        <v>100</v>
      </c>
      <c r="C238" s="14"/>
      <c r="D238" s="14"/>
      <c r="E238" s="32"/>
      <c r="F238" s="14"/>
      <c r="G238" s="32"/>
      <c r="H238" s="14"/>
      <c r="I238" s="14"/>
      <c r="J238" s="34">
        <v>26</v>
      </c>
      <c r="K238" s="34"/>
      <c r="L238" s="34"/>
      <c r="M238" s="34"/>
      <c r="N238" s="34"/>
      <c r="O238" s="34"/>
      <c r="P238" s="34"/>
      <c r="Q238" s="35"/>
      <c r="R238" s="36"/>
      <c r="S238" s="14"/>
      <c r="T238" s="32"/>
      <c r="U238" s="46"/>
    </row>
    <row r="239" spans="1:21" ht="14.25">
      <c r="A239" s="197" t="s">
        <v>203</v>
      </c>
      <c r="B239" s="18" t="s">
        <v>97</v>
      </c>
      <c r="C239" s="17">
        <f>D239/36</f>
        <v>5</v>
      </c>
      <c r="D239" s="17">
        <f>SUM(E239:I239)</f>
        <v>180</v>
      </c>
      <c r="E239" s="16">
        <f>SUM(J238:Q238)</f>
        <v>26</v>
      </c>
      <c r="F239" s="17">
        <f>SUM(J239:Q239)</f>
        <v>26</v>
      </c>
      <c r="G239" s="17">
        <f>SUM(J240:Q240)</f>
        <v>24</v>
      </c>
      <c r="H239" s="16">
        <f>SUM(J241:Q241)</f>
        <v>3</v>
      </c>
      <c r="I239" s="17">
        <f>SUM(J242:Q242)</f>
        <v>101</v>
      </c>
      <c r="J239" s="58">
        <v>26</v>
      </c>
      <c r="K239" s="22"/>
      <c r="L239" s="22"/>
      <c r="M239" s="22"/>
      <c r="N239" s="22"/>
      <c r="O239" s="22"/>
      <c r="P239" s="22"/>
      <c r="Q239" s="23"/>
      <c r="R239" s="15"/>
      <c r="S239" s="17"/>
      <c r="U239" s="177"/>
    </row>
    <row r="240" spans="1:22" ht="14.25">
      <c r="A240" s="197"/>
      <c r="B240" s="247" t="s">
        <v>360</v>
      </c>
      <c r="C240" s="18"/>
      <c r="D240" s="17"/>
      <c r="E240" s="16"/>
      <c r="F240" s="17"/>
      <c r="G240" s="16"/>
      <c r="H240" s="17"/>
      <c r="I240" s="17"/>
      <c r="J240" s="22">
        <v>24</v>
      </c>
      <c r="K240" s="22"/>
      <c r="L240" s="22"/>
      <c r="M240" s="22"/>
      <c r="N240" s="22"/>
      <c r="O240" s="22"/>
      <c r="P240" s="22"/>
      <c r="Q240" s="23"/>
      <c r="R240" s="15"/>
      <c r="S240" s="17"/>
      <c r="T240" s="16">
        <v>1</v>
      </c>
      <c r="U240" s="84" t="s">
        <v>101</v>
      </c>
      <c r="V240" s="131" t="s">
        <v>371</v>
      </c>
    </row>
    <row r="241" spans="1:21" ht="14.25">
      <c r="A241" s="197"/>
      <c r="B241" s="247" t="s">
        <v>361</v>
      </c>
      <c r="C241" s="18"/>
      <c r="D241" s="17"/>
      <c r="E241" s="16"/>
      <c r="F241" s="17"/>
      <c r="G241" s="16"/>
      <c r="H241" s="17"/>
      <c r="I241" s="17"/>
      <c r="J241" s="22">
        <v>3</v>
      </c>
      <c r="K241" s="22"/>
      <c r="L241" s="48"/>
      <c r="M241" s="48"/>
      <c r="N241" s="48"/>
      <c r="O241" s="48"/>
      <c r="P241" s="48"/>
      <c r="Q241" s="49"/>
      <c r="R241" s="15"/>
      <c r="S241" s="17"/>
      <c r="T241" s="16"/>
      <c r="U241" s="84"/>
    </row>
    <row r="242" spans="1:21" ht="15" thickBot="1">
      <c r="A242" s="234"/>
      <c r="B242" s="25"/>
      <c r="C242" s="25"/>
      <c r="D242" s="25"/>
      <c r="E242" s="27"/>
      <c r="F242" s="25"/>
      <c r="G242" s="27"/>
      <c r="H242" s="25"/>
      <c r="I242" s="25"/>
      <c r="J242" s="54">
        <v>101</v>
      </c>
      <c r="K242" s="41"/>
      <c r="L242" s="48"/>
      <c r="M242" s="48"/>
      <c r="N242" s="48"/>
      <c r="O242" s="48"/>
      <c r="P242" s="48"/>
      <c r="Q242" s="49"/>
      <c r="R242" s="26"/>
      <c r="S242" s="25"/>
      <c r="T242" s="27"/>
      <c r="U242" s="171"/>
    </row>
    <row r="243" spans="1:21" ht="14.25">
      <c r="A243" s="42"/>
      <c r="B243" s="37"/>
      <c r="C243" s="16"/>
      <c r="D243" s="16"/>
      <c r="E243" s="16"/>
      <c r="F243" s="16"/>
      <c r="G243" s="16"/>
      <c r="H243" s="16"/>
      <c r="I243" s="16"/>
      <c r="J243" s="33">
        <f>J148+J153+J158+J163+J168+J173+J178+J183+J188+J193+J198+J203+J208+J213+J218+J223+J228+J233+J238</f>
        <v>92</v>
      </c>
      <c r="K243" s="34">
        <f aca="true" t="shared" si="6" ref="K243:Q243">K148+K153+K158+K163+K168+K173+K178+K183+K188+K193+K198+K203+K208+K213+K218+K223+K228+K233+K238</f>
        <v>66</v>
      </c>
      <c r="L243" s="34">
        <f t="shared" si="6"/>
        <v>122</v>
      </c>
      <c r="M243" s="34">
        <f t="shared" si="6"/>
        <v>138</v>
      </c>
      <c r="N243" s="34">
        <f t="shared" si="6"/>
        <v>122</v>
      </c>
      <c r="O243" s="34">
        <f t="shared" si="6"/>
        <v>104</v>
      </c>
      <c r="P243" s="34">
        <f t="shared" si="6"/>
        <v>0</v>
      </c>
      <c r="Q243" s="39">
        <f t="shared" si="6"/>
        <v>0</v>
      </c>
      <c r="R243" s="16"/>
      <c r="S243" s="16"/>
      <c r="T243" s="16"/>
      <c r="U243" s="175"/>
    </row>
    <row r="244" spans="1:21" ht="14.25">
      <c r="A244" s="42"/>
      <c r="B244" s="37"/>
      <c r="C244" s="16"/>
      <c r="D244" s="16"/>
      <c r="E244" s="16"/>
      <c r="F244" s="16"/>
      <c r="G244" s="16"/>
      <c r="H244" s="16"/>
      <c r="I244" s="16"/>
      <c r="J244" s="20">
        <f>J149+J154+J159+J164+J169+J174+J179+J184+J189+J194+J199+J204+J209+J214+J219+J224+J229+J234+J239</f>
        <v>130</v>
      </c>
      <c r="K244" s="22">
        <f aca="true" t="shared" si="7" ref="K244:Q245">K149+K154+K159+K164+K169+K174+K179+K184+K189+K194+K199+K204+K209+K214+K219+K224+K229+K234+K239</f>
        <v>94</v>
      </c>
      <c r="L244" s="22">
        <f t="shared" si="7"/>
        <v>140</v>
      </c>
      <c r="M244" s="22">
        <f t="shared" si="7"/>
        <v>140</v>
      </c>
      <c r="N244" s="22">
        <f t="shared" si="7"/>
        <v>124</v>
      </c>
      <c r="O244" s="22">
        <f t="shared" si="7"/>
        <v>104</v>
      </c>
      <c r="P244" s="22">
        <f t="shared" si="7"/>
        <v>0</v>
      </c>
      <c r="Q244" s="38">
        <f t="shared" si="7"/>
        <v>0</v>
      </c>
      <c r="R244" s="16"/>
      <c r="S244" s="16"/>
      <c r="T244" s="16"/>
      <c r="U244" s="175"/>
    </row>
    <row r="245" spans="1:21" ht="14.25">
      <c r="A245" s="42"/>
      <c r="B245" s="37"/>
      <c r="C245" s="16"/>
      <c r="D245" s="16"/>
      <c r="E245" s="16"/>
      <c r="F245" s="16"/>
      <c r="G245" s="16"/>
      <c r="H245" s="16"/>
      <c r="I245" s="16"/>
      <c r="J245" s="20">
        <f>J150+J155+J160+J165+J170+J175+J180+J185+J190+J195+J200+J205+J210+J215+J220+J225+J230+J235+J240</f>
        <v>78</v>
      </c>
      <c r="K245" s="22">
        <f t="shared" si="7"/>
        <v>54</v>
      </c>
      <c r="L245" s="22">
        <f t="shared" si="7"/>
        <v>102</v>
      </c>
      <c r="M245" s="22">
        <f t="shared" si="7"/>
        <v>118</v>
      </c>
      <c r="N245" s="22">
        <f t="shared" si="7"/>
        <v>100</v>
      </c>
      <c r="O245" s="22">
        <f t="shared" si="7"/>
        <v>96</v>
      </c>
      <c r="P245" s="22">
        <f t="shared" si="7"/>
        <v>0</v>
      </c>
      <c r="Q245" s="38">
        <f t="shared" si="7"/>
        <v>0</v>
      </c>
      <c r="R245" s="16"/>
      <c r="S245" s="16"/>
      <c r="T245" s="16"/>
      <c r="U245" s="175"/>
    </row>
    <row r="246" spans="1:21" ht="14.25">
      <c r="A246" s="42"/>
      <c r="B246" s="37"/>
      <c r="C246" s="16"/>
      <c r="D246" s="16"/>
      <c r="E246" s="16"/>
      <c r="F246" s="16"/>
      <c r="G246" s="16"/>
      <c r="H246" s="16"/>
      <c r="I246" s="16"/>
      <c r="J246" s="20">
        <f aca="true" t="shared" si="8" ref="J246:Q246">J151+J156+J161+J166+J171+J176+J181+J186+J191+J196+J201+J206+J211+J216+J221+J226+J231+J236+J241</f>
        <v>6</v>
      </c>
      <c r="K246" s="22">
        <f t="shared" si="8"/>
        <v>6</v>
      </c>
      <c r="L246" s="22">
        <f t="shared" si="8"/>
        <v>12</v>
      </c>
      <c r="M246" s="22">
        <f t="shared" si="8"/>
        <v>9</v>
      </c>
      <c r="N246" s="22">
        <f t="shared" si="8"/>
        <v>12</v>
      </c>
      <c r="O246" s="22">
        <f t="shared" si="8"/>
        <v>12</v>
      </c>
      <c r="P246" s="22">
        <f t="shared" si="8"/>
        <v>0</v>
      </c>
      <c r="Q246" s="38">
        <f t="shared" si="8"/>
        <v>0</v>
      </c>
      <c r="R246" s="16"/>
      <c r="S246" s="16"/>
      <c r="T246" s="16"/>
      <c r="U246" s="175"/>
    </row>
    <row r="247" spans="1:21" ht="15" thickBot="1">
      <c r="A247" s="42"/>
      <c r="B247" s="37"/>
      <c r="C247" s="16"/>
      <c r="D247" s="16"/>
      <c r="E247" s="16"/>
      <c r="F247" s="16"/>
      <c r="G247" s="16"/>
      <c r="H247" s="16"/>
      <c r="I247" s="16"/>
      <c r="J247" s="28">
        <f aca="true" t="shared" si="9" ref="J247:Q247">J152+J157+J162+J167+J172+J177+J182+J187+J192+J197+J202+J207+J212+J217+J222+J227+J232+J237+J242</f>
        <v>198</v>
      </c>
      <c r="K247" s="29">
        <f t="shared" si="9"/>
        <v>104</v>
      </c>
      <c r="L247" s="29">
        <f t="shared" si="9"/>
        <v>344</v>
      </c>
      <c r="M247" s="29">
        <f t="shared" si="9"/>
        <v>315</v>
      </c>
      <c r="N247" s="29">
        <f t="shared" si="9"/>
        <v>362</v>
      </c>
      <c r="O247" s="29">
        <f t="shared" si="9"/>
        <v>404</v>
      </c>
      <c r="P247" s="29">
        <f t="shared" si="9"/>
        <v>0</v>
      </c>
      <c r="Q247" s="52">
        <f t="shared" si="9"/>
        <v>0</v>
      </c>
      <c r="R247" s="16"/>
      <c r="S247" s="16"/>
      <c r="T247" s="16"/>
      <c r="U247" s="175"/>
    </row>
    <row r="248" spans="1:18" ht="19.5" customHeight="1" thickBot="1">
      <c r="A248" s="286" t="s">
        <v>41</v>
      </c>
      <c r="B248" s="288"/>
      <c r="C248" s="53">
        <f>D248/36</f>
        <v>103</v>
      </c>
      <c r="D248" s="53">
        <f>SUM(E248:I248)</f>
        <v>3708</v>
      </c>
      <c r="E248" s="53">
        <f>SUM(J243:Q243)</f>
        <v>644</v>
      </c>
      <c r="F248" s="53">
        <f>SUM(J244:Q244)</f>
        <v>732</v>
      </c>
      <c r="G248" s="53">
        <f>SUM(J245:Q245)</f>
        <v>548</v>
      </c>
      <c r="H248" s="53">
        <f>SUM(J246:Q246)</f>
        <v>57</v>
      </c>
      <c r="I248" s="98">
        <f>SUM(J247:Q247)</f>
        <v>1727</v>
      </c>
      <c r="J248" s="167">
        <f aca="true" t="shared" si="10" ref="J248:Q248">SUM(J243:J247)</f>
        <v>504</v>
      </c>
      <c r="K248" s="168">
        <f t="shared" si="10"/>
        <v>324</v>
      </c>
      <c r="L248" s="168">
        <f t="shared" si="10"/>
        <v>720</v>
      </c>
      <c r="M248" s="168">
        <f t="shared" si="10"/>
        <v>720</v>
      </c>
      <c r="N248" s="168">
        <f t="shared" si="10"/>
        <v>720</v>
      </c>
      <c r="O248" s="168">
        <f t="shared" si="10"/>
        <v>720</v>
      </c>
      <c r="P248" s="168">
        <f t="shared" si="10"/>
        <v>0</v>
      </c>
      <c r="Q248" s="126">
        <f t="shared" si="10"/>
        <v>0</v>
      </c>
      <c r="R248" s="139"/>
    </row>
    <row r="249" spans="1:17" ht="12.75" customHeight="1" thickBot="1">
      <c r="A249" s="69"/>
      <c r="B249" s="69"/>
      <c r="C249" s="69"/>
      <c r="D249" s="70"/>
      <c r="E249" s="69"/>
      <c r="F249" s="69"/>
      <c r="G249" s="69"/>
      <c r="H249" s="70"/>
      <c r="I249" s="69"/>
      <c r="J249" s="69"/>
      <c r="K249" s="69"/>
      <c r="L249" s="69"/>
      <c r="M249" s="69"/>
      <c r="N249" s="70"/>
      <c r="O249" s="69"/>
      <c r="P249" s="69"/>
      <c r="Q249" s="69"/>
    </row>
    <row r="250" spans="1:21" ht="12.75" customHeight="1" thickBot="1">
      <c r="A250" s="107"/>
      <c r="B250" s="71"/>
      <c r="C250" s="282" t="s">
        <v>343</v>
      </c>
      <c r="D250" s="309" t="s">
        <v>112</v>
      </c>
      <c r="E250" s="310"/>
      <c r="F250" s="310"/>
      <c r="G250" s="310"/>
      <c r="H250" s="310"/>
      <c r="I250" s="311"/>
      <c r="J250" s="312" t="s">
        <v>1</v>
      </c>
      <c r="K250" s="313"/>
      <c r="L250" s="313"/>
      <c r="M250" s="313"/>
      <c r="N250" s="313"/>
      <c r="O250" s="313"/>
      <c r="P250" s="313"/>
      <c r="Q250" s="314"/>
      <c r="R250" s="312" t="s">
        <v>2</v>
      </c>
      <c r="S250" s="313"/>
      <c r="T250" s="314"/>
      <c r="U250" s="107"/>
    </row>
    <row r="251" spans="1:21" ht="12.75" customHeight="1" thickBot="1">
      <c r="A251" s="72" t="s">
        <v>265</v>
      </c>
      <c r="B251" s="73"/>
      <c r="C251" s="283"/>
      <c r="D251" s="282" t="s">
        <v>341</v>
      </c>
      <c r="E251" s="302" t="s">
        <v>113</v>
      </c>
      <c r="F251" s="303"/>
      <c r="G251" s="303"/>
      <c r="H251" s="340"/>
      <c r="I251" s="71"/>
      <c r="J251" s="289" t="s">
        <v>5</v>
      </c>
      <c r="K251" s="290"/>
      <c r="L251" s="289" t="s">
        <v>6</v>
      </c>
      <c r="M251" s="290"/>
      <c r="N251" s="289" t="s">
        <v>7</v>
      </c>
      <c r="O251" s="290"/>
      <c r="P251" s="289" t="s">
        <v>8</v>
      </c>
      <c r="Q251" s="290"/>
      <c r="R251" s="282" t="s">
        <v>141</v>
      </c>
      <c r="S251" s="282" t="s">
        <v>338</v>
      </c>
      <c r="T251" s="282" t="s">
        <v>42</v>
      </c>
      <c r="U251" s="72" t="s">
        <v>9</v>
      </c>
    </row>
    <row r="252" spans="1:21" ht="12.75" customHeight="1" thickBot="1">
      <c r="A252" s="72" t="s">
        <v>3</v>
      </c>
      <c r="B252" s="72" t="s">
        <v>0</v>
      </c>
      <c r="C252" s="283"/>
      <c r="D252" s="283"/>
      <c r="E252" s="282" t="s">
        <v>342</v>
      </c>
      <c r="F252" s="282" t="s">
        <v>344</v>
      </c>
      <c r="G252" s="282" t="s">
        <v>345</v>
      </c>
      <c r="H252" s="282" t="s">
        <v>340</v>
      </c>
      <c r="I252" s="283" t="s">
        <v>339</v>
      </c>
      <c r="J252" s="123" t="s">
        <v>11</v>
      </c>
      <c r="K252" s="124" t="s">
        <v>12</v>
      </c>
      <c r="L252" s="123" t="s">
        <v>13</v>
      </c>
      <c r="M252" s="124" t="s">
        <v>14</v>
      </c>
      <c r="N252" s="123" t="s">
        <v>15</v>
      </c>
      <c r="O252" s="124" t="s">
        <v>16</v>
      </c>
      <c r="P252" s="123" t="s">
        <v>17</v>
      </c>
      <c r="Q252" s="113" t="s">
        <v>18</v>
      </c>
      <c r="R252" s="283"/>
      <c r="S252" s="283"/>
      <c r="T252" s="283"/>
      <c r="U252" s="72" t="s">
        <v>19</v>
      </c>
    </row>
    <row r="253" spans="1:21" ht="12.75" customHeight="1">
      <c r="A253" s="73"/>
      <c r="B253" s="72" t="s">
        <v>4</v>
      </c>
      <c r="C253" s="283"/>
      <c r="D253" s="283"/>
      <c r="E253" s="283"/>
      <c r="F253" s="283"/>
      <c r="G253" s="283"/>
      <c r="H253" s="283"/>
      <c r="I253" s="283"/>
      <c r="J253" s="120" t="s">
        <v>20</v>
      </c>
      <c r="K253" s="121" t="s">
        <v>20</v>
      </c>
      <c r="L253" s="6" t="s">
        <v>20</v>
      </c>
      <c r="M253" s="121" t="s">
        <v>20</v>
      </c>
      <c r="N253" s="6" t="s">
        <v>20</v>
      </c>
      <c r="O253" s="6" t="s">
        <v>20</v>
      </c>
      <c r="P253" s="121" t="s">
        <v>20</v>
      </c>
      <c r="Q253" s="6" t="s">
        <v>20</v>
      </c>
      <c r="R253" s="283"/>
      <c r="S253" s="283"/>
      <c r="T253" s="283"/>
      <c r="U253" s="72" t="s">
        <v>21</v>
      </c>
    </row>
    <row r="254" spans="1:21" ht="12.75" customHeight="1">
      <c r="A254" s="73"/>
      <c r="B254" s="73"/>
      <c r="C254" s="283"/>
      <c r="D254" s="283"/>
      <c r="E254" s="283"/>
      <c r="F254" s="283"/>
      <c r="G254" s="283"/>
      <c r="H254" s="283"/>
      <c r="I254" s="283"/>
      <c r="J254" s="7" t="s">
        <v>22</v>
      </c>
      <c r="K254" s="8" t="s">
        <v>22</v>
      </c>
      <c r="L254" s="7" t="s">
        <v>22</v>
      </c>
      <c r="M254" s="8" t="s">
        <v>22</v>
      </c>
      <c r="N254" s="7" t="s">
        <v>22</v>
      </c>
      <c r="O254" s="7" t="s">
        <v>22</v>
      </c>
      <c r="P254" s="8" t="s">
        <v>22</v>
      </c>
      <c r="Q254" s="7" t="s">
        <v>22</v>
      </c>
      <c r="R254" s="283"/>
      <c r="S254" s="283"/>
      <c r="T254" s="283"/>
      <c r="U254" s="72"/>
    </row>
    <row r="255" spans="1:21" ht="12.75" customHeight="1">
      <c r="A255" s="73"/>
      <c r="B255" s="73"/>
      <c r="C255" s="283"/>
      <c r="D255" s="283"/>
      <c r="E255" s="283"/>
      <c r="F255" s="283"/>
      <c r="G255" s="283"/>
      <c r="H255" s="283"/>
      <c r="I255" s="283"/>
      <c r="J255" s="7" t="s">
        <v>23</v>
      </c>
      <c r="K255" s="8" t="s">
        <v>23</v>
      </c>
      <c r="L255" s="7" t="s">
        <v>23</v>
      </c>
      <c r="M255" s="8" t="s">
        <v>23</v>
      </c>
      <c r="N255" s="7" t="s">
        <v>23</v>
      </c>
      <c r="O255" s="7" t="s">
        <v>23</v>
      </c>
      <c r="P255" s="8" t="s">
        <v>23</v>
      </c>
      <c r="Q255" s="7" t="s">
        <v>23</v>
      </c>
      <c r="R255" s="283"/>
      <c r="S255" s="283"/>
      <c r="T255" s="283"/>
      <c r="U255" s="72"/>
    </row>
    <row r="256" spans="1:21" ht="12.75" customHeight="1">
      <c r="A256" s="73"/>
      <c r="B256" s="73"/>
      <c r="C256" s="283"/>
      <c r="D256" s="283"/>
      <c r="E256" s="283"/>
      <c r="F256" s="283"/>
      <c r="G256" s="283"/>
      <c r="H256" s="283"/>
      <c r="I256" s="283"/>
      <c r="J256" s="7" t="s">
        <v>61</v>
      </c>
      <c r="K256" s="7" t="s">
        <v>61</v>
      </c>
      <c r="L256" s="7" t="s">
        <v>61</v>
      </c>
      <c r="M256" s="7" t="s">
        <v>61</v>
      </c>
      <c r="N256" s="7" t="s">
        <v>61</v>
      </c>
      <c r="O256" s="7" t="s">
        <v>61</v>
      </c>
      <c r="P256" s="7" t="s">
        <v>61</v>
      </c>
      <c r="Q256" s="7" t="s">
        <v>61</v>
      </c>
      <c r="R256" s="283"/>
      <c r="S256" s="283"/>
      <c r="T256" s="283"/>
      <c r="U256" s="72"/>
    </row>
    <row r="257" spans="1:21" ht="12.75" customHeight="1" thickBot="1">
      <c r="A257" s="108"/>
      <c r="B257" s="73"/>
      <c r="C257" s="292"/>
      <c r="D257" s="292"/>
      <c r="E257" s="292"/>
      <c r="F257" s="292"/>
      <c r="G257" s="292"/>
      <c r="H257" s="292"/>
      <c r="I257" s="292"/>
      <c r="J257" s="122" t="s">
        <v>10</v>
      </c>
      <c r="K257" s="122" t="s">
        <v>10</v>
      </c>
      <c r="L257" s="122" t="s">
        <v>10</v>
      </c>
      <c r="M257" s="122" t="s">
        <v>10</v>
      </c>
      <c r="N257" s="122" t="s">
        <v>10</v>
      </c>
      <c r="O257" s="122" t="s">
        <v>10</v>
      </c>
      <c r="P257" s="122" t="s">
        <v>10</v>
      </c>
      <c r="Q257" s="122" t="s">
        <v>10</v>
      </c>
      <c r="R257" s="292"/>
      <c r="S257" s="341"/>
      <c r="T257" s="341"/>
      <c r="U257" s="102"/>
    </row>
    <row r="258" spans="1:21" ht="12.75" customHeight="1" thickBot="1">
      <c r="A258" s="110">
        <v>1</v>
      </c>
      <c r="B258" s="80">
        <v>2</v>
      </c>
      <c r="C258" s="80">
        <v>3</v>
      </c>
      <c r="D258" s="98">
        <v>4</v>
      </c>
      <c r="E258" s="80">
        <v>5</v>
      </c>
      <c r="F258" s="98">
        <v>6</v>
      </c>
      <c r="G258" s="80">
        <v>7</v>
      </c>
      <c r="H258" s="98">
        <v>8</v>
      </c>
      <c r="I258" s="80">
        <v>9</v>
      </c>
      <c r="J258" s="80">
        <v>10</v>
      </c>
      <c r="K258" s="98">
        <v>11</v>
      </c>
      <c r="L258" s="80">
        <v>12</v>
      </c>
      <c r="M258" s="98">
        <v>13</v>
      </c>
      <c r="N258" s="80">
        <v>14</v>
      </c>
      <c r="O258" s="98">
        <v>15</v>
      </c>
      <c r="P258" s="80">
        <v>16</v>
      </c>
      <c r="Q258" s="109">
        <v>17</v>
      </c>
      <c r="R258" s="91">
        <v>18</v>
      </c>
      <c r="S258" s="119">
        <v>19</v>
      </c>
      <c r="T258" s="119">
        <v>20</v>
      </c>
      <c r="U258" s="102">
        <v>21</v>
      </c>
    </row>
    <row r="259" spans="1:21" ht="12.75" customHeight="1" thickBot="1">
      <c r="A259" s="287" t="s">
        <v>382</v>
      </c>
      <c r="B259" s="287"/>
      <c r="C259" s="287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</row>
    <row r="260" spans="1:21" ht="12.75" customHeight="1">
      <c r="A260" s="14"/>
      <c r="B260" s="32"/>
      <c r="C260" s="14"/>
      <c r="D260" s="14"/>
      <c r="E260" s="36"/>
      <c r="F260" s="32"/>
      <c r="G260" s="14"/>
      <c r="H260" s="12"/>
      <c r="I260" s="12"/>
      <c r="J260" s="44"/>
      <c r="K260" s="45"/>
      <c r="L260" s="45"/>
      <c r="M260" s="45"/>
      <c r="N260" s="45">
        <v>16</v>
      </c>
      <c r="O260" s="45"/>
      <c r="P260" s="45"/>
      <c r="Q260" s="39"/>
      <c r="R260" s="36"/>
      <c r="S260" s="12"/>
      <c r="T260" s="14"/>
      <c r="U260" s="46"/>
    </row>
    <row r="261" spans="1:21" ht="12.75" customHeight="1">
      <c r="A261" s="17" t="s">
        <v>118</v>
      </c>
      <c r="B261" s="16" t="s">
        <v>223</v>
      </c>
      <c r="C261" s="17">
        <f>D261/36</f>
        <v>3</v>
      </c>
      <c r="D261" s="17">
        <f>SUM(E261:I261)</f>
        <v>108</v>
      </c>
      <c r="E261" s="16">
        <f>SUM(J260:Q260)</f>
        <v>16</v>
      </c>
      <c r="F261" s="17">
        <f>SUM(J261:Q261)</f>
        <v>16</v>
      </c>
      <c r="G261" s="17">
        <f>SUM(J262:Q262)</f>
        <v>20</v>
      </c>
      <c r="H261" s="16">
        <f>SUM(J263:Q263)</f>
        <v>0</v>
      </c>
      <c r="I261" s="13">
        <f>SUM(J264:Q264)</f>
        <v>56</v>
      </c>
      <c r="J261" s="20"/>
      <c r="K261" s="21"/>
      <c r="L261" s="22"/>
      <c r="M261" s="22"/>
      <c r="N261" s="22">
        <v>16</v>
      </c>
      <c r="O261" s="22"/>
      <c r="P261" s="22"/>
      <c r="Q261" s="23"/>
      <c r="R261" s="15"/>
      <c r="T261" s="176"/>
      <c r="U261" s="177"/>
    </row>
    <row r="262" spans="1:21" ht="12.75" customHeight="1">
      <c r="A262" s="17"/>
      <c r="B262" s="16"/>
      <c r="C262" s="17"/>
      <c r="D262" s="17"/>
      <c r="E262" s="15"/>
      <c r="F262" s="16"/>
      <c r="G262" s="18"/>
      <c r="H262" s="19"/>
      <c r="I262" s="19"/>
      <c r="J262" s="20"/>
      <c r="K262" s="21"/>
      <c r="L262" s="22"/>
      <c r="M262" s="22"/>
      <c r="N262" s="22">
        <v>20</v>
      </c>
      <c r="O262" s="22"/>
      <c r="P262" s="22"/>
      <c r="Q262" s="23"/>
      <c r="R262" s="15"/>
      <c r="S262" s="13">
        <v>5</v>
      </c>
      <c r="T262" s="17"/>
      <c r="U262" s="84" t="s">
        <v>134</v>
      </c>
    </row>
    <row r="263" spans="1:21" ht="12.75" customHeight="1">
      <c r="A263" s="17"/>
      <c r="B263" s="16"/>
      <c r="C263" s="17"/>
      <c r="D263" s="17"/>
      <c r="E263" s="15"/>
      <c r="F263" s="16"/>
      <c r="G263" s="17"/>
      <c r="H263" s="13"/>
      <c r="I263" s="13"/>
      <c r="J263" s="20"/>
      <c r="K263" s="22"/>
      <c r="L263" s="22"/>
      <c r="M263" s="22"/>
      <c r="N263" s="22"/>
      <c r="O263" s="22"/>
      <c r="P263" s="22"/>
      <c r="Q263" s="23"/>
      <c r="R263" s="15"/>
      <c r="S263" s="13"/>
      <c r="T263" s="17"/>
      <c r="U263" s="84"/>
    </row>
    <row r="264" spans="1:21" ht="12.75" customHeight="1" thickBot="1">
      <c r="A264" s="25"/>
      <c r="B264" s="27"/>
      <c r="C264" s="25"/>
      <c r="D264" s="25"/>
      <c r="E264" s="26"/>
      <c r="F264" s="27"/>
      <c r="G264" s="25"/>
      <c r="H264" s="24"/>
      <c r="I264" s="24"/>
      <c r="J264" s="28"/>
      <c r="K264" s="29"/>
      <c r="L264" s="29"/>
      <c r="M264" s="29"/>
      <c r="N264" s="29">
        <v>56</v>
      </c>
      <c r="O264" s="29"/>
      <c r="P264" s="29"/>
      <c r="Q264" s="30"/>
      <c r="R264" s="26"/>
      <c r="S264" s="24"/>
      <c r="T264" s="25"/>
      <c r="U264" s="171"/>
    </row>
    <row r="265" spans="1:21" ht="12.75" customHeight="1">
      <c r="A265" s="14"/>
      <c r="B265" s="32"/>
      <c r="C265" s="14"/>
      <c r="D265" s="14"/>
      <c r="E265" s="32"/>
      <c r="F265" s="14"/>
      <c r="G265" s="14"/>
      <c r="H265" s="32"/>
      <c r="I265" s="12"/>
      <c r="J265" s="33"/>
      <c r="K265" s="34"/>
      <c r="L265" s="34"/>
      <c r="M265" s="34">
        <v>16</v>
      </c>
      <c r="N265" s="34"/>
      <c r="O265" s="34"/>
      <c r="P265" s="34"/>
      <c r="Q265" s="35"/>
      <c r="R265" s="14"/>
      <c r="S265" s="12"/>
      <c r="T265" s="14"/>
      <c r="U265" s="46"/>
    </row>
    <row r="266" spans="1:22" ht="12.75" customHeight="1">
      <c r="A266" s="231" t="s">
        <v>119</v>
      </c>
      <c r="B266" s="16" t="s">
        <v>224</v>
      </c>
      <c r="C266" s="17">
        <f>D266/36</f>
        <v>3</v>
      </c>
      <c r="D266" s="17">
        <f>SUM(E266:I266)</f>
        <v>108</v>
      </c>
      <c r="E266" s="16">
        <f>SUM(J265:Q265)</f>
        <v>16</v>
      </c>
      <c r="F266" s="17">
        <f>SUM(J266:Q266)</f>
        <v>16</v>
      </c>
      <c r="G266" s="17">
        <f>SUM(J267:Q267)</f>
        <v>20</v>
      </c>
      <c r="H266" s="16">
        <f>SUM(J268:Q268)</f>
        <v>0</v>
      </c>
      <c r="I266" s="13">
        <f>SUM(J269:Q269)</f>
        <v>56</v>
      </c>
      <c r="J266" s="20"/>
      <c r="K266" s="22"/>
      <c r="L266" s="22"/>
      <c r="M266" s="22">
        <v>16</v>
      </c>
      <c r="N266" s="22"/>
      <c r="O266" s="22"/>
      <c r="P266" s="22"/>
      <c r="Q266" s="38"/>
      <c r="R266" s="17"/>
      <c r="T266" s="176"/>
      <c r="U266" s="177"/>
      <c r="V266" s="131" t="s">
        <v>371</v>
      </c>
    </row>
    <row r="267" spans="1:21" ht="12.75" customHeight="1">
      <c r="A267" s="231"/>
      <c r="B267" s="16" t="s">
        <v>225</v>
      </c>
      <c r="C267" s="17"/>
      <c r="D267" s="17"/>
      <c r="E267" s="16"/>
      <c r="F267" s="17"/>
      <c r="G267" s="17"/>
      <c r="H267" s="16"/>
      <c r="I267" s="13"/>
      <c r="J267" s="20"/>
      <c r="K267" s="22"/>
      <c r="L267" s="22"/>
      <c r="M267" s="22">
        <v>20</v>
      </c>
      <c r="N267" s="22"/>
      <c r="O267" s="22"/>
      <c r="P267" s="22"/>
      <c r="Q267" s="38"/>
      <c r="R267" s="17"/>
      <c r="S267" s="13">
        <v>4</v>
      </c>
      <c r="T267" s="17"/>
      <c r="U267" s="84" t="s">
        <v>74</v>
      </c>
    </row>
    <row r="268" spans="1:21" ht="12.75" customHeight="1">
      <c r="A268" s="231"/>
      <c r="B268" s="16" t="s">
        <v>226</v>
      </c>
      <c r="C268" s="17"/>
      <c r="D268" s="17"/>
      <c r="E268" s="16"/>
      <c r="F268" s="17"/>
      <c r="G268" s="17"/>
      <c r="H268" s="16"/>
      <c r="I268" s="13"/>
      <c r="J268" s="20"/>
      <c r="K268" s="22"/>
      <c r="L268" s="22"/>
      <c r="M268" s="22"/>
      <c r="N268" s="22"/>
      <c r="O268" s="22"/>
      <c r="P268" s="22"/>
      <c r="Q268" s="38"/>
      <c r="R268" s="17"/>
      <c r="S268" s="13"/>
      <c r="T268" s="17"/>
      <c r="U268" s="84"/>
    </row>
    <row r="269" spans="1:21" ht="12.75" customHeight="1" thickBot="1">
      <c r="A269" s="232"/>
      <c r="B269" s="27"/>
      <c r="C269" s="25"/>
      <c r="D269" s="25"/>
      <c r="E269" s="27"/>
      <c r="F269" s="25"/>
      <c r="G269" s="25"/>
      <c r="H269" s="27"/>
      <c r="I269" s="24"/>
      <c r="J269" s="28"/>
      <c r="K269" s="29"/>
      <c r="L269" s="29"/>
      <c r="M269" s="29">
        <v>56</v>
      </c>
      <c r="N269" s="29"/>
      <c r="O269" s="29"/>
      <c r="P269" s="29"/>
      <c r="Q269" s="26"/>
      <c r="R269" s="25"/>
      <c r="S269" s="24"/>
      <c r="T269" s="25"/>
      <c r="U269" s="171"/>
    </row>
    <row r="270" spans="1:21" ht="12.75" customHeight="1">
      <c r="A270" s="230"/>
      <c r="B270" s="32"/>
      <c r="C270" s="14"/>
      <c r="D270" s="14"/>
      <c r="E270" s="32"/>
      <c r="F270" s="14"/>
      <c r="G270" s="14"/>
      <c r="H270" s="32"/>
      <c r="I270" s="12"/>
      <c r="J270" s="43"/>
      <c r="K270" s="58"/>
      <c r="L270" s="58"/>
      <c r="N270" s="58">
        <v>16</v>
      </c>
      <c r="O270" s="58"/>
      <c r="P270" s="58"/>
      <c r="Q270" s="68"/>
      <c r="R270" s="36"/>
      <c r="S270" s="12"/>
      <c r="T270" s="14"/>
      <c r="U270" s="46"/>
    </row>
    <row r="271" spans="1:22" ht="12.75" customHeight="1">
      <c r="A271" s="231" t="s">
        <v>122</v>
      </c>
      <c r="B271" s="244" t="s">
        <v>138</v>
      </c>
      <c r="C271" s="17">
        <f>D271/36</f>
        <v>3</v>
      </c>
      <c r="D271" s="17">
        <f>SUM(E271:I271)</f>
        <v>108</v>
      </c>
      <c r="E271" s="16">
        <f>SUM(J270:Q270)</f>
        <v>16</v>
      </c>
      <c r="F271" s="17">
        <f>SUM(J271:Q271)</f>
        <v>16</v>
      </c>
      <c r="G271" s="17">
        <f>SUM(J272:Q272)</f>
        <v>24</v>
      </c>
      <c r="H271" s="16">
        <f>SUM(J273:Q273)</f>
        <v>0</v>
      </c>
      <c r="I271" s="13">
        <f>SUM(J274:Q274)</f>
        <v>52</v>
      </c>
      <c r="J271" s="20"/>
      <c r="K271" s="21"/>
      <c r="L271" s="22"/>
      <c r="M271" s="66"/>
      <c r="N271" s="22">
        <v>16</v>
      </c>
      <c r="O271" s="22"/>
      <c r="P271" s="22"/>
      <c r="Q271" s="23"/>
      <c r="R271" s="15"/>
      <c r="T271" s="176"/>
      <c r="U271" s="177"/>
      <c r="V271" s="131" t="s">
        <v>381</v>
      </c>
    </row>
    <row r="272" spans="1:21" ht="12.75" customHeight="1">
      <c r="A272" s="231"/>
      <c r="B272" s="244"/>
      <c r="C272" s="18"/>
      <c r="D272" s="17"/>
      <c r="E272" s="16"/>
      <c r="F272" s="17"/>
      <c r="G272" s="17"/>
      <c r="H272" s="16"/>
      <c r="I272" s="13"/>
      <c r="J272" s="20"/>
      <c r="K272" s="22"/>
      <c r="L272" s="22"/>
      <c r="N272" s="22">
        <v>24</v>
      </c>
      <c r="O272" s="22"/>
      <c r="P272" s="22"/>
      <c r="Q272" s="23"/>
      <c r="R272" s="15"/>
      <c r="S272" s="13">
        <v>5</v>
      </c>
      <c r="T272" s="17"/>
      <c r="U272" s="84" t="s">
        <v>88</v>
      </c>
    </row>
    <row r="273" spans="1:21" ht="12.75" customHeight="1">
      <c r="A273" s="231"/>
      <c r="B273" s="244"/>
      <c r="C273" s="18"/>
      <c r="D273" s="17"/>
      <c r="E273" s="16"/>
      <c r="F273" s="17"/>
      <c r="G273" s="17"/>
      <c r="H273" s="16"/>
      <c r="I273" s="13"/>
      <c r="J273" s="47"/>
      <c r="K273" s="48"/>
      <c r="L273" s="48"/>
      <c r="M273" s="66"/>
      <c r="N273" s="48"/>
      <c r="O273" s="48"/>
      <c r="P273" s="48"/>
      <c r="Q273" s="49"/>
      <c r="R273" s="15"/>
      <c r="S273" s="13"/>
      <c r="T273" s="17"/>
      <c r="U273" s="84"/>
    </row>
    <row r="274" spans="1:21" ht="12.75" customHeight="1" thickBot="1">
      <c r="A274" s="232"/>
      <c r="B274" s="27"/>
      <c r="C274" s="25"/>
      <c r="D274" s="25"/>
      <c r="E274" s="27"/>
      <c r="F274" s="25"/>
      <c r="G274" s="25"/>
      <c r="H274" s="27"/>
      <c r="I274" s="24"/>
      <c r="J274" s="28"/>
      <c r="K274" s="29"/>
      <c r="L274" s="29"/>
      <c r="N274" s="29">
        <v>52</v>
      </c>
      <c r="O274" s="29"/>
      <c r="P274" s="29"/>
      <c r="Q274" s="30"/>
      <c r="R274" s="26"/>
      <c r="S274" s="24"/>
      <c r="T274" s="25"/>
      <c r="U274" s="171"/>
    </row>
    <row r="275" spans="1:21" ht="12.75" customHeight="1">
      <c r="A275" s="14"/>
      <c r="B275" s="32"/>
      <c r="C275" s="14"/>
      <c r="D275" s="14"/>
      <c r="E275" s="32"/>
      <c r="F275" s="14"/>
      <c r="G275" s="14"/>
      <c r="H275" s="32"/>
      <c r="I275" s="12"/>
      <c r="J275" s="33"/>
      <c r="K275" s="34"/>
      <c r="L275" s="34"/>
      <c r="M275" s="34"/>
      <c r="N275" s="34">
        <v>24</v>
      </c>
      <c r="O275" s="34"/>
      <c r="P275" s="34"/>
      <c r="Q275" s="35"/>
      <c r="R275" s="14"/>
      <c r="S275" s="12"/>
      <c r="T275" s="14"/>
      <c r="U275" s="46"/>
    </row>
    <row r="276" spans="1:21" ht="12.75" customHeight="1">
      <c r="A276" s="17" t="s">
        <v>124</v>
      </c>
      <c r="B276" s="244" t="s">
        <v>87</v>
      </c>
      <c r="C276" s="17">
        <f>D276/36</f>
        <v>4</v>
      </c>
      <c r="D276" s="17">
        <f>SUM(E276:I276)</f>
        <v>144</v>
      </c>
      <c r="E276" s="16">
        <f>SUM(J275:Q275)</f>
        <v>24</v>
      </c>
      <c r="F276" s="17">
        <f>SUM(J276:Q276)</f>
        <v>20</v>
      </c>
      <c r="G276" s="17">
        <f>SUM(J277:Q277)</f>
        <v>20</v>
      </c>
      <c r="H276" s="16">
        <f>SUM(J278:Q278)</f>
        <v>0</v>
      </c>
      <c r="I276" s="13">
        <f>SUM(J279:Q279)</f>
        <v>80</v>
      </c>
      <c r="J276" s="20"/>
      <c r="K276" s="22"/>
      <c r="L276" s="22"/>
      <c r="M276" s="22"/>
      <c r="N276" s="22">
        <v>20</v>
      </c>
      <c r="O276" s="22"/>
      <c r="P276" s="22"/>
      <c r="Q276" s="38"/>
      <c r="R276" s="17"/>
      <c r="T276" s="176"/>
      <c r="U276" s="177"/>
    </row>
    <row r="277" spans="1:21" ht="12.75" customHeight="1">
      <c r="A277" s="17"/>
      <c r="B277" s="244" t="s">
        <v>210</v>
      </c>
      <c r="C277" s="18"/>
      <c r="D277" s="17"/>
      <c r="E277" s="16"/>
      <c r="F277" s="17"/>
      <c r="G277" s="17"/>
      <c r="H277" s="16"/>
      <c r="I277" s="13"/>
      <c r="J277" s="20"/>
      <c r="K277" s="22"/>
      <c r="L277" s="22"/>
      <c r="M277" s="22"/>
      <c r="N277" s="22">
        <v>20</v>
      </c>
      <c r="O277" s="22"/>
      <c r="P277" s="22"/>
      <c r="Q277" s="38"/>
      <c r="R277" s="17"/>
      <c r="S277" s="13">
        <v>5</v>
      </c>
      <c r="T277" s="17"/>
      <c r="U277" s="84" t="s">
        <v>88</v>
      </c>
    </row>
    <row r="278" spans="1:21" ht="12.75" customHeight="1">
      <c r="A278" s="17"/>
      <c r="B278" s="244" t="s">
        <v>232</v>
      </c>
      <c r="C278" s="18"/>
      <c r="D278" s="17"/>
      <c r="E278" s="16"/>
      <c r="F278" s="17"/>
      <c r="G278" s="17"/>
      <c r="H278" s="16"/>
      <c r="I278" s="13"/>
      <c r="J278" s="47"/>
      <c r="K278" s="48"/>
      <c r="L278" s="48"/>
      <c r="M278" s="48"/>
      <c r="N278" s="48"/>
      <c r="O278" s="48"/>
      <c r="P278" s="48"/>
      <c r="Q278" s="38"/>
      <c r="R278" s="17"/>
      <c r="S278" s="13"/>
      <c r="T278" s="17"/>
      <c r="U278" s="84"/>
    </row>
    <row r="279" spans="1:21" ht="12.75" customHeight="1" thickBot="1">
      <c r="A279" s="25"/>
      <c r="B279" s="27"/>
      <c r="C279" s="25"/>
      <c r="D279" s="25"/>
      <c r="E279" s="27"/>
      <c r="F279" s="25"/>
      <c r="G279" s="25"/>
      <c r="H279" s="27"/>
      <c r="I279" s="24"/>
      <c r="J279" s="28"/>
      <c r="K279" s="29"/>
      <c r="L279" s="29"/>
      <c r="M279" s="29"/>
      <c r="N279" s="29">
        <v>80</v>
      </c>
      <c r="O279" s="29"/>
      <c r="P279" s="29"/>
      <c r="Q279" s="26"/>
      <c r="R279" s="25"/>
      <c r="S279" s="24"/>
      <c r="T279" s="25"/>
      <c r="U279" s="171"/>
    </row>
    <row r="280" spans="1:21" ht="12.75" customHeight="1">
      <c r="A280" s="14"/>
      <c r="B280" s="32"/>
      <c r="C280" s="14"/>
      <c r="D280" s="14"/>
      <c r="E280" s="32"/>
      <c r="F280" s="14"/>
      <c r="G280" s="14"/>
      <c r="H280" s="32"/>
      <c r="I280" s="12"/>
      <c r="J280" s="33"/>
      <c r="K280" s="34"/>
      <c r="L280" s="34"/>
      <c r="M280" s="34"/>
      <c r="N280" s="34"/>
      <c r="O280" s="34">
        <v>40</v>
      </c>
      <c r="P280" s="34"/>
      <c r="Q280" s="39"/>
      <c r="R280" s="14"/>
      <c r="S280" s="12"/>
      <c r="T280" s="14"/>
      <c r="U280" s="46"/>
    </row>
    <row r="281" spans="1:22" ht="12.75" customHeight="1">
      <c r="A281" s="239" t="s">
        <v>126</v>
      </c>
      <c r="B281" s="244" t="s">
        <v>234</v>
      </c>
      <c r="C281" s="17">
        <f>D281/36</f>
        <v>5</v>
      </c>
      <c r="D281" s="17">
        <f>SUM(E281:I281)</f>
        <v>180</v>
      </c>
      <c r="E281" s="16">
        <f>SUM(J280:Q280)</f>
        <v>40</v>
      </c>
      <c r="F281" s="17">
        <f>SUM(J281:Q281)</f>
        <v>32</v>
      </c>
      <c r="G281" s="17">
        <f>SUM(J282:Q282)</f>
        <v>20</v>
      </c>
      <c r="H281" s="16">
        <f>SUM(J283:Q283)</f>
        <v>0</v>
      </c>
      <c r="I281" s="13">
        <f>SUM(J284:Q284)</f>
        <v>88</v>
      </c>
      <c r="J281" s="20"/>
      <c r="K281" s="22"/>
      <c r="L281" s="22"/>
      <c r="M281" s="22"/>
      <c r="N281" s="22"/>
      <c r="O281" s="22">
        <v>32</v>
      </c>
      <c r="P281" s="22"/>
      <c r="Q281" s="38"/>
      <c r="R281" s="17"/>
      <c r="T281" s="176"/>
      <c r="U281" s="177"/>
      <c r="V281" s="131" t="s">
        <v>371</v>
      </c>
    </row>
    <row r="282" spans="1:21" ht="12.75" customHeight="1">
      <c r="A282" s="231"/>
      <c r="B282" s="16"/>
      <c r="C282" s="18"/>
      <c r="D282" s="17"/>
      <c r="E282" s="16"/>
      <c r="F282" s="17"/>
      <c r="G282" s="17"/>
      <c r="H282" s="16"/>
      <c r="I282" s="13"/>
      <c r="J282" s="20"/>
      <c r="K282" s="22"/>
      <c r="L282" s="22"/>
      <c r="M282" s="22"/>
      <c r="N282" s="22"/>
      <c r="O282" s="22">
        <v>20</v>
      </c>
      <c r="P282" s="22"/>
      <c r="Q282" s="38"/>
      <c r="R282" s="17"/>
      <c r="S282" s="13">
        <v>6</v>
      </c>
      <c r="T282" s="17"/>
      <c r="U282" s="84" t="s">
        <v>76</v>
      </c>
    </row>
    <row r="283" spans="1:21" ht="12.75" customHeight="1">
      <c r="A283" s="231"/>
      <c r="B283" s="16"/>
      <c r="C283" s="18"/>
      <c r="D283" s="17"/>
      <c r="E283" s="16"/>
      <c r="F283" s="17"/>
      <c r="G283" s="17"/>
      <c r="H283" s="16"/>
      <c r="I283" s="13"/>
      <c r="J283" s="47"/>
      <c r="K283" s="48"/>
      <c r="L283" s="48"/>
      <c r="M283" s="48"/>
      <c r="N283" s="48"/>
      <c r="O283" s="48"/>
      <c r="P283" s="48"/>
      <c r="Q283" s="38"/>
      <c r="R283" s="17"/>
      <c r="S283" s="13"/>
      <c r="T283" s="17"/>
      <c r="U283" s="84"/>
    </row>
    <row r="284" spans="1:21" ht="12.75" customHeight="1" thickBot="1">
      <c r="A284" s="232"/>
      <c r="B284" s="27"/>
      <c r="C284" s="25"/>
      <c r="D284" s="25"/>
      <c r="E284" s="27"/>
      <c r="F284" s="25"/>
      <c r="G284" s="25"/>
      <c r="H284" s="27"/>
      <c r="I284" s="24"/>
      <c r="J284" s="28"/>
      <c r="K284" s="29"/>
      <c r="L284" s="29"/>
      <c r="M284" s="29"/>
      <c r="N284" s="29"/>
      <c r="O284" s="29">
        <v>88</v>
      </c>
      <c r="P284" s="29"/>
      <c r="Q284" s="26"/>
      <c r="R284" s="25"/>
      <c r="S284" s="24"/>
      <c r="T284" s="25"/>
      <c r="U284" s="171"/>
    </row>
    <row r="285" spans="1:21" ht="12.75" customHeight="1">
      <c r="A285" s="230"/>
      <c r="B285" s="32"/>
      <c r="C285" s="14"/>
      <c r="D285" s="14"/>
      <c r="E285" s="32"/>
      <c r="F285" s="14"/>
      <c r="G285" s="14"/>
      <c r="H285" s="32"/>
      <c r="I285" s="12"/>
      <c r="J285" s="33"/>
      <c r="K285" s="34"/>
      <c r="L285" s="34"/>
      <c r="M285" s="34"/>
      <c r="N285" s="34"/>
      <c r="O285" s="34">
        <v>16</v>
      </c>
      <c r="P285" s="34"/>
      <c r="Q285" s="39"/>
      <c r="R285" s="14"/>
      <c r="S285" s="12"/>
      <c r="T285" s="14"/>
      <c r="U285" s="46"/>
    </row>
    <row r="286" spans="1:22" ht="12.75" customHeight="1">
      <c r="A286" s="239" t="s">
        <v>135</v>
      </c>
      <c r="B286" s="244" t="s">
        <v>87</v>
      </c>
      <c r="C286" s="17">
        <f>D286/36</f>
        <v>4</v>
      </c>
      <c r="D286" s="17">
        <f>SUM(E286:I286)</f>
        <v>144</v>
      </c>
      <c r="E286" s="16">
        <f>SUM(J285:Q285)</f>
        <v>16</v>
      </c>
      <c r="F286" s="17">
        <f>SUM(J286:Q286)</f>
        <v>18</v>
      </c>
      <c r="G286" s="17">
        <f>SUM(J287:Q287)</f>
        <v>26</v>
      </c>
      <c r="H286" s="16">
        <f>SUM(J288:Q288)</f>
        <v>0</v>
      </c>
      <c r="I286" s="13">
        <f>SUM(J289:Q289)</f>
        <v>84</v>
      </c>
      <c r="J286" s="20"/>
      <c r="K286" s="22"/>
      <c r="L286" s="22"/>
      <c r="M286" s="22"/>
      <c r="N286" s="22"/>
      <c r="O286" s="22">
        <v>18</v>
      </c>
      <c r="P286" s="22"/>
      <c r="Q286" s="38"/>
      <c r="R286" s="17"/>
      <c r="T286" s="176"/>
      <c r="U286" s="177"/>
      <c r="V286" s="131" t="s">
        <v>371</v>
      </c>
    </row>
    <row r="287" spans="1:21" ht="12.75" customHeight="1">
      <c r="A287" s="231"/>
      <c r="B287" s="16" t="s">
        <v>130</v>
      </c>
      <c r="C287" s="18"/>
      <c r="D287" s="17"/>
      <c r="E287" s="16"/>
      <c r="F287" s="17"/>
      <c r="G287" s="17"/>
      <c r="H287" s="16"/>
      <c r="I287" s="13"/>
      <c r="J287" s="20"/>
      <c r="K287" s="22"/>
      <c r="L287" s="22"/>
      <c r="M287" s="22"/>
      <c r="N287" s="22"/>
      <c r="O287" s="22">
        <v>26</v>
      </c>
      <c r="P287" s="22"/>
      <c r="Q287" s="38"/>
      <c r="R287" s="17"/>
      <c r="S287" s="13">
        <v>6</v>
      </c>
      <c r="T287" s="17"/>
      <c r="U287" s="84" t="s">
        <v>134</v>
      </c>
    </row>
    <row r="288" spans="1:21" ht="12.75" customHeight="1">
      <c r="A288" s="231"/>
      <c r="B288" s="16"/>
      <c r="C288" s="18"/>
      <c r="D288" s="17"/>
      <c r="E288" s="16"/>
      <c r="F288" s="17"/>
      <c r="G288" s="17"/>
      <c r="H288" s="16"/>
      <c r="I288" s="13"/>
      <c r="J288" s="47"/>
      <c r="K288" s="48"/>
      <c r="L288" s="48"/>
      <c r="M288" s="48"/>
      <c r="N288" s="48"/>
      <c r="O288" s="22"/>
      <c r="P288" s="48"/>
      <c r="Q288" s="38"/>
      <c r="R288" s="17"/>
      <c r="S288" s="13"/>
      <c r="T288" s="17"/>
      <c r="U288" s="84"/>
    </row>
    <row r="289" spans="1:21" ht="12.75" customHeight="1" thickBot="1">
      <c r="A289" s="232"/>
      <c r="B289" s="27"/>
      <c r="C289" s="25"/>
      <c r="D289" s="25"/>
      <c r="E289" s="27"/>
      <c r="F289" s="25"/>
      <c r="G289" s="25"/>
      <c r="H289" s="27"/>
      <c r="I289" s="24"/>
      <c r="J289" s="28"/>
      <c r="K289" s="29"/>
      <c r="L289" s="29"/>
      <c r="M289" s="29"/>
      <c r="N289" s="29"/>
      <c r="O289" s="29">
        <v>84</v>
      </c>
      <c r="P289" s="29"/>
      <c r="Q289" s="26"/>
      <c r="R289" s="25"/>
      <c r="S289" s="24"/>
      <c r="T289" s="25"/>
      <c r="U289" s="171"/>
    </row>
    <row r="290" spans="1:21" ht="12.75" customHeight="1">
      <c r="A290" s="230"/>
      <c r="B290" s="32"/>
      <c r="C290" s="14"/>
      <c r="D290" s="14"/>
      <c r="E290" s="32"/>
      <c r="F290" s="14"/>
      <c r="G290" s="14"/>
      <c r="H290" s="32"/>
      <c r="I290" s="12"/>
      <c r="J290" s="33"/>
      <c r="K290" s="34"/>
      <c r="L290" s="34"/>
      <c r="M290" s="34"/>
      <c r="N290" s="58">
        <v>16</v>
      </c>
      <c r="O290" s="34"/>
      <c r="P290" s="34"/>
      <c r="Q290" s="39"/>
      <c r="R290" s="14"/>
      <c r="S290" s="12"/>
      <c r="T290" s="14"/>
      <c r="U290" s="46"/>
    </row>
    <row r="291" spans="1:21" ht="12.75" customHeight="1">
      <c r="A291" s="239" t="s">
        <v>137</v>
      </c>
      <c r="B291" s="244" t="s">
        <v>416</v>
      </c>
      <c r="C291" s="17">
        <f>D291/36</f>
        <v>3</v>
      </c>
      <c r="D291" s="17">
        <f>SUM(E291:I291)</f>
        <v>108</v>
      </c>
      <c r="E291" s="16">
        <f>SUM(J290:Q290)</f>
        <v>16</v>
      </c>
      <c r="F291" s="17">
        <f>SUM(J291:Q291)</f>
        <v>18</v>
      </c>
      <c r="G291" s="17">
        <f>SUM(J292:Q292)</f>
        <v>24</v>
      </c>
      <c r="H291" s="16">
        <f>SUM(J293:Q293)</f>
        <v>0</v>
      </c>
      <c r="I291" s="13">
        <f>SUM(J294:Q294)</f>
        <v>50</v>
      </c>
      <c r="J291" s="20"/>
      <c r="K291" s="22"/>
      <c r="L291" s="22"/>
      <c r="M291" s="22"/>
      <c r="N291" s="22">
        <v>18</v>
      </c>
      <c r="O291" s="22"/>
      <c r="P291" s="22"/>
      <c r="Q291" s="38"/>
      <c r="R291" s="17"/>
      <c r="T291" s="176"/>
      <c r="U291" s="177"/>
    </row>
    <row r="292" spans="1:22" ht="12.75" customHeight="1">
      <c r="A292" s="231"/>
      <c r="B292" s="16" t="s">
        <v>111</v>
      </c>
      <c r="C292" s="18"/>
      <c r="D292" s="17"/>
      <c r="E292" s="16"/>
      <c r="F292" s="17"/>
      <c r="G292" s="17"/>
      <c r="H292" s="16"/>
      <c r="I292" s="13"/>
      <c r="J292" s="20"/>
      <c r="K292" s="22"/>
      <c r="L292" s="22"/>
      <c r="M292" s="22"/>
      <c r="N292" s="22">
        <v>24</v>
      </c>
      <c r="O292" s="22"/>
      <c r="P292" s="22"/>
      <c r="Q292" s="38"/>
      <c r="R292" s="17"/>
      <c r="S292" s="13">
        <v>5</v>
      </c>
      <c r="T292" s="17"/>
      <c r="U292" s="84" t="s">
        <v>417</v>
      </c>
      <c r="V292" s="131" t="s">
        <v>371</v>
      </c>
    </row>
    <row r="293" spans="1:21" ht="12.75" customHeight="1">
      <c r="A293" s="231"/>
      <c r="B293" s="16" t="s">
        <v>222</v>
      </c>
      <c r="C293" s="18"/>
      <c r="D293" s="17"/>
      <c r="E293" s="16"/>
      <c r="F293" s="17"/>
      <c r="G293" s="17"/>
      <c r="H293" s="16"/>
      <c r="I293" s="13"/>
      <c r="J293" s="47"/>
      <c r="K293" s="48"/>
      <c r="L293" s="48"/>
      <c r="M293" s="48"/>
      <c r="N293" s="48"/>
      <c r="O293" s="48"/>
      <c r="P293" s="48"/>
      <c r="Q293" s="38"/>
      <c r="R293" s="17"/>
      <c r="S293" s="13"/>
      <c r="T293" s="17"/>
      <c r="U293" s="84" t="s">
        <v>252</v>
      </c>
    </row>
    <row r="294" spans="1:21" ht="12.75" customHeight="1" thickBot="1">
      <c r="A294" s="232"/>
      <c r="B294" s="27"/>
      <c r="C294" s="25"/>
      <c r="D294" s="25"/>
      <c r="E294" s="27"/>
      <c r="F294" s="25"/>
      <c r="G294" s="25"/>
      <c r="H294" s="27"/>
      <c r="I294" s="24"/>
      <c r="J294" s="28"/>
      <c r="K294" s="29"/>
      <c r="L294" s="29"/>
      <c r="M294" s="29"/>
      <c r="N294" s="29">
        <v>50</v>
      </c>
      <c r="O294" s="29"/>
      <c r="P294" s="29"/>
      <c r="Q294" s="26"/>
      <c r="R294" s="25"/>
      <c r="S294" s="24"/>
      <c r="T294" s="25"/>
      <c r="U294" s="171"/>
    </row>
    <row r="295" spans="1:21" ht="12.75" customHeight="1">
      <c r="A295" s="230"/>
      <c r="B295" s="32"/>
      <c r="C295" s="14"/>
      <c r="D295" s="14"/>
      <c r="E295" s="32"/>
      <c r="F295" s="14"/>
      <c r="G295" s="14"/>
      <c r="H295" s="32"/>
      <c r="I295" s="12"/>
      <c r="J295" s="33"/>
      <c r="K295" s="34"/>
      <c r="L295" s="34"/>
      <c r="M295" s="34"/>
      <c r="N295" s="58">
        <v>20</v>
      </c>
      <c r="O295" s="34"/>
      <c r="P295" s="34"/>
      <c r="Q295" s="39"/>
      <c r="R295" s="14"/>
      <c r="S295" s="12"/>
      <c r="T295" s="14"/>
      <c r="U295" s="46"/>
    </row>
    <row r="296" spans="1:21" ht="12.75" customHeight="1">
      <c r="A296" s="239" t="s">
        <v>139</v>
      </c>
      <c r="B296" s="244" t="s">
        <v>92</v>
      </c>
      <c r="C296" s="17">
        <f>D296/36</f>
        <v>3</v>
      </c>
      <c r="D296" s="17">
        <f>SUM(E296:I296)</f>
        <v>108</v>
      </c>
      <c r="E296" s="16">
        <f>SUM(J295:Q295)</f>
        <v>20</v>
      </c>
      <c r="F296" s="17">
        <f>SUM(J296:Q296)</f>
        <v>20</v>
      </c>
      <c r="G296" s="17">
        <f>SUM(J297:Q297)</f>
        <v>20</v>
      </c>
      <c r="H296" s="16">
        <f>SUM(J298:Q298)</f>
        <v>0</v>
      </c>
      <c r="I296" s="13">
        <f>SUM(J299:Q299)</f>
        <v>48</v>
      </c>
      <c r="J296" s="20"/>
      <c r="K296" s="22"/>
      <c r="L296" s="22"/>
      <c r="M296" s="22"/>
      <c r="N296" s="22">
        <v>20</v>
      </c>
      <c r="O296" s="22"/>
      <c r="P296" s="22"/>
      <c r="Q296" s="38"/>
      <c r="R296" s="17"/>
      <c r="S296" s="13" t="s">
        <v>222</v>
      </c>
      <c r="T296" s="17"/>
      <c r="U296" s="177"/>
    </row>
    <row r="297" spans="1:22" ht="12.75" customHeight="1">
      <c r="A297" s="231"/>
      <c r="B297" s="16" t="s">
        <v>231</v>
      </c>
      <c r="C297" s="18"/>
      <c r="D297" s="17"/>
      <c r="E297" s="16"/>
      <c r="F297" s="17"/>
      <c r="G297" s="17"/>
      <c r="H297" s="16"/>
      <c r="I297" s="13"/>
      <c r="J297" s="20"/>
      <c r="K297" s="22"/>
      <c r="L297" s="22"/>
      <c r="M297" s="22"/>
      <c r="N297" s="22">
        <v>20</v>
      </c>
      <c r="O297" s="22"/>
      <c r="P297" s="22"/>
      <c r="Q297" s="38"/>
      <c r="R297" s="17"/>
      <c r="S297" s="13">
        <v>5</v>
      </c>
      <c r="T297" s="17"/>
      <c r="U297" s="84" t="s">
        <v>204</v>
      </c>
      <c r="V297" s="131" t="s">
        <v>371</v>
      </c>
    </row>
    <row r="298" spans="1:21" ht="12.75" customHeight="1">
      <c r="A298" s="231"/>
      <c r="B298" s="16" t="s">
        <v>222</v>
      </c>
      <c r="C298" s="18"/>
      <c r="D298" s="17"/>
      <c r="E298" s="16"/>
      <c r="F298" s="17"/>
      <c r="G298" s="17"/>
      <c r="H298" s="16"/>
      <c r="I298" s="13"/>
      <c r="J298" s="47"/>
      <c r="K298" s="48"/>
      <c r="L298" s="48"/>
      <c r="M298" s="48"/>
      <c r="N298" s="48"/>
      <c r="O298" s="48"/>
      <c r="P298" s="48"/>
      <c r="Q298" s="38"/>
      <c r="R298" s="17"/>
      <c r="S298" s="13"/>
      <c r="T298" s="17"/>
      <c r="U298" s="84"/>
    </row>
    <row r="299" spans="1:21" ht="12.75" customHeight="1" thickBot="1">
      <c r="A299" s="232"/>
      <c r="B299" s="27"/>
      <c r="C299" s="25"/>
      <c r="D299" s="25"/>
      <c r="E299" s="27"/>
      <c r="F299" s="25"/>
      <c r="G299" s="25"/>
      <c r="H299" s="27"/>
      <c r="I299" s="24"/>
      <c r="J299" s="28"/>
      <c r="K299" s="29"/>
      <c r="L299" s="29"/>
      <c r="M299" s="29"/>
      <c r="N299" s="29">
        <v>48</v>
      </c>
      <c r="O299" s="29"/>
      <c r="P299" s="29"/>
      <c r="Q299" s="26"/>
      <c r="R299" s="25"/>
      <c r="S299" s="24"/>
      <c r="T299" s="25"/>
      <c r="U299" s="171"/>
    </row>
    <row r="300" spans="1:21" ht="12.75" customHeight="1">
      <c r="A300" s="14"/>
      <c r="B300" s="32"/>
      <c r="C300" s="14"/>
      <c r="D300" s="14"/>
      <c r="E300" s="32"/>
      <c r="F300" s="14"/>
      <c r="G300" s="14"/>
      <c r="H300" s="32"/>
      <c r="I300" s="12"/>
      <c r="J300" s="33"/>
      <c r="K300" s="34"/>
      <c r="L300" s="34"/>
      <c r="M300" s="34"/>
      <c r="N300" s="58">
        <v>16</v>
      </c>
      <c r="O300" s="34"/>
      <c r="P300" s="34"/>
      <c r="Q300" s="39"/>
      <c r="R300" s="14"/>
      <c r="S300" s="12"/>
      <c r="T300" s="14"/>
      <c r="U300" s="46"/>
    </row>
    <row r="301" spans="1:21" ht="12.75" customHeight="1">
      <c r="A301" s="51" t="s">
        <v>233</v>
      </c>
      <c r="B301" s="244" t="s">
        <v>92</v>
      </c>
      <c r="C301" s="17">
        <f>D301/36</f>
        <v>3</v>
      </c>
      <c r="D301" s="17">
        <f>SUM(E301:I301)</f>
        <v>108</v>
      </c>
      <c r="E301" s="16">
        <f>SUM(J300:Q300)</f>
        <v>16</v>
      </c>
      <c r="F301" s="17">
        <f>SUM(J301:Q301)</f>
        <v>16</v>
      </c>
      <c r="G301" s="17">
        <f>SUM(J302:Q302)</f>
        <v>24</v>
      </c>
      <c r="H301" s="16">
        <f>SUM(J303:Q303)</f>
        <v>0</v>
      </c>
      <c r="I301" s="13">
        <f>SUM(J304:Q304)</f>
        <v>52</v>
      </c>
      <c r="J301" s="20"/>
      <c r="K301" s="22"/>
      <c r="L301" s="22"/>
      <c r="M301" s="22"/>
      <c r="N301" s="22">
        <v>16</v>
      </c>
      <c r="O301" s="22"/>
      <c r="P301" s="22"/>
      <c r="Q301" s="38"/>
      <c r="R301" s="17"/>
      <c r="T301" s="176"/>
      <c r="U301" s="177"/>
    </row>
    <row r="302" spans="1:21" ht="12.75" customHeight="1">
      <c r="A302" s="17"/>
      <c r="B302" s="16" t="s">
        <v>178</v>
      </c>
      <c r="C302" s="18"/>
      <c r="D302" s="17"/>
      <c r="E302" s="16"/>
      <c r="F302" s="17"/>
      <c r="G302" s="17"/>
      <c r="H302" s="16"/>
      <c r="I302" s="13"/>
      <c r="J302" s="20"/>
      <c r="K302" s="22"/>
      <c r="L302" s="22"/>
      <c r="M302" s="22"/>
      <c r="N302" s="22">
        <v>24</v>
      </c>
      <c r="O302" s="22"/>
      <c r="P302" s="22"/>
      <c r="Q302" s="38"/>
      <c r="R302" s="17"/>
      <c r="S302" s="13">
        <v>5</v>
      </c>
      <c r="T302" s="17"/>
      <c r="U302" s="84" t="s">
        <v>98</v>
      </c>
    </row>
    <row r="303" spans="1:21" ht="12.75" customHeight="1">
      <c r="A303" s="17"/>
      <c r="B303" s="16" t="s">
        <v>238</v>
      </c>
      <c r="C303" s="18"/>
      <c r="D303" s="17"/>
      <c r="E303" s="16"/>
      <c r="F303" s="17"/>
      <c r="G303" s="17"/>
      <c r="H303" s="16"/>
      <c r="I303" s="13"/>
      <c r="J303" s="47"/>
      <c r="K303" s="48"/>
      <c r="L303" s="48"/>
      <c r="M303" s="48"/>
      <c r="N303" s="48"/>
      <c r="O303" s="48"/>
      <c r="P303" s="48"/>
      <c r="Q303" s="38"/>
      <c r="R303" s="17"/>
      <c r="S303" s="13"/>
      <c r="T303" s="17"/>
      <c r="U303" s="84"/>
    </row>
    <row r="304" spans="1:21" ht="12.75" customHeight="1" thickBot="1">
      <c r="A304" s="25"/>
      <c r="B304" s="27"/>
      <c r="C304" s="25"/>
      <c r="D304" s="25"/>
      <c r="E304" s="27"/>
      <c r="F304" s="25"/>
      <c r="G304" s="25"/>
      <c r="H304" s="27"/>
      <c r="I304" s="24"/>
      <c r="J304" s="47"/>
      <c r="K304" s="48"/>
      <c r="L304" s="48"/>
      <c r="M304" s="48"/>
      <c r="N304" s="48">
        <v>52</v>
      </c>
      <c r="O304" s="48"/>
      <c r="P304" s="48"/>
      <c r="Q304" s="15"/>
      <c r="R304" s="25"/>
      <c r="S304" s="24"/>
      <c r="T304" s="25"/>
      <c r="U304" s="171"/>
    </row>
    <row r="305" spans="1:21" ht="14.25">
      <c r="A305" s="42"/>
      <c r="B305" s="37"/>
      <c r="C305" s="16"/>
      <c r="D305" s="16"/>
      <c r="E305" s="16"/>
      <c r="F305" s="16"/>
      <c r="G305" s="16"/>
      <c r="H305" s="16"/>
      <c r="I305" s="16"/>
      <c r="J305" s="33">
        <f>J260+J265+J270+J275+J280+J285+J290+J295+J300</f>
        <v>0</v>
      </c>
      <c r="K305" s="34">
        <f aca="true" t="shared" si="11" ref="K305:Q305">K260+K265+K270+K275+K280+K285+K290+K295+K300</f>
        <v>0</v>
      </c>
      <c r="L305" s="34">
        <f t="shared" si="11"/>
        <v>0</v>
      </c>
      <c r="M305" s="34">
        <f t="shared" si="11"/>
        <v>16</v>
      </c>
      <c r="N305" s="34">
        <f t="shared" si="11"/>
        <v>108</v>
      </c>
      <c r="O305" s="34">
        <f t="shared" si="11"/>
        <v>56</v>
      </c>
      <c r="P305" s="34">
        <f t="shared" si="11"/>
        <v>0</v>
      </c>
      <c r="Q305" s="39">
        <f t="shared" si="11"/>
        <v>0</v>
      </c>
      <c r="R305" s="16"/>
      <c r="S305" s="16"/>
      <c r="T305" s="16"/>
      <c r="U305" s="175"/>
    </row>
    <row r="306" spans="1:21" ht="14.25">
      <c r="A306" s="42"/>
      <c r="B306" s="37"/>
      <c r="C306" s="16"/>
      <c r="D306" s="16"/>
      <c r="E306" s="16"/>
      <c r="F306" s="16"/>
      <c r="G306" s="16"/>
      <c r="H306" s="16"/>
      <c r="I306" s="16"/>
      <c r="J306" s="20">
        <f>J261+J266+J271+J276+J281+J286+J291+J296+J301</f>
        <v>0</v>
      </c>
      <c r="K306" s="22">
        <f aca="true" t="shared" si="12" ref="K306:Q307">K261+K266+K271+K276+K281+K286+K291+K296+K301</f>
        <v>0</v>
      </c>
      <c r="L306" s="22">
        <f t="shared" si="12"/>
        <v>0</v>
      </c>
      <c r="M306" s="22">
        <f t="shared" si="12"/>
        <v>16</v>
      </c>
      <c r="N306" s="22">
        <f t="shared" si="12"/>
        <v>106</v>
      </c>
      <c r="O306" s="22">
        <f t="shared" si="12"/>
        <v>50</v>
      </c>
      <c r="P306" s="22">
        <f t="shared" si="12"/>
        <v>0</v>
      </c>
      <c r="Q306" s="38">
        <f t="shared" si="12"/>
        <v>0</v>
      </c>
      <c r="R306" s="16"/>
      <c r="S306" s="16"/>
      <c r="T306" s="16"/>
      <c r="U306" s="175"/>
    </row>
    <row r="307" spans="1:21" ht="14.25">
      <c r="A307" s="42"/>
      <c r="B307" s="37"/>
      <c r="C307" s="16"/>
      <c r="D307" s="16"/>
      <c r="E307" s="16"/>
      <c r="F307" s="16"/>
      <c r="G307" s="16"/>
      <c r="H307" s="16"/>
      <c r="I307" s="16"/>
      <c r="J307" s="20">
        <f>J262+J267+J272+J277+J282+J287+J292+J297+J302</f>
        <v>0</v>
      </c>
      <c r="K307" s="22">
        <f t="shared" si="12"/>
        <v>0</v>
      </c>
      <c r="L307" s="22">
        <f t="shared" si="12"/>
        <v>0</v>
      </c>
      <c r="M307" s="22">
        <f t="shared" si="12"/>
        <v>20</v>
      </c>
      <c r="N307" s="22">
        <f t="shared" si="12"/>
        <v>132</v>
      </c>
      <c r="O307" s="22">
        <f t="shared" si="12"/>
        <v>46</v>
      </c>
      <c r="P307" s="22">
        <f t="shared" si="12"/>
        <v>0</v>
      </c>
      <c r="Q307" s="38">
        <f t="shared" si="12"/>
        <v>0</v>
      </c>
      <c r="R307" s="16"/>
      <c r="S307" s="16"/>
      <c r="T307" s="16"/>
      <c r="U307" s="175"/>
    </row>
    <row r="308" spans="1:21" ht="14.25">
      <c r="A308" s="42"/>
      <c r="B308" s="37"/>
      <c r="C308" s="16"/>
      <c r="D308" s="16"/>
      <c r="E308" s="16"/>
      <c r="F308" s="16"/>
      <c r="G308" s="16"/>
      <c r="H308" s="16"/>
      <c r="I308" s="16"/>
      <c r="J308" s="20">
        <f aca="true" t="shared" si="13" ref="J308:Q308">J263+J268+J273+J278+J283+J288+J293+J298+J303</f>
        <v>0</v>
      </c>
      <c r="K308" s="22">
        <f t="shared" si="13"/>
        <v>0</v>
      </c>
      <c r="L308" s="22">
        <f t="shared" si="13"/>
        <v>0</v>
      </c>
      <c r="M308" s="22">
        <f t="shared" si="13"/>
        <v>0</v>
      </c>
      <c r="N308" s="22">
        <f t="shared" si="13"/>
        <v>0</v>
      </c>
      <c r="O308" s="22">
        <f t="shared" si="13"/>
        <v>0</v>
      </c>
      <c r="P308" s="22">
        <f t="shared" si="13"/>
        <v>0</v>
      </c>
      <c r="Q308" s="38">
        <f t="shared" si="13"/>
        <v>0</v>
      </c>
      <c r="R308" s="16"/>
      <c r="S308" s="16"/>
      <c r="T308" s="16"/>
      <c r="U308" s="175"/>
    </row>
    <row r="309" spans="1:21" ht="15" thickBot="1">
      <c r="A309" s="42"/>
      <c r="B309" s="37"/>
      <c r="C309" s="16"/>
      <c r="D309" s="16"/>
      <c r="E309" s="16"/>
      <c r="F309" s="16"/>
      <c r="G309" s="16"/>
      <c r="H309" s="16"/>
      <c r="I309" s="16"/>
      <c r="J309" s="28">
        <f aca="true" t="shared" si="14" ref="J309:Q309">J264+J269+J274+J279+J284+J289+J294+J299+J304</f>
        <v>0</v>
      </c>
      <c r="K309" s="29">
        <f t="shared" si="14"/>
        <v>0</v>
      </c>
      <c r="L309" s="29">
        <f t="shared" si="14"/>
        <v>0</v>
      </c>
      <c r="M309" s="29">
        <f t="shared" si="14"/>
        <v>56</v>
      </c>
      <c r="N309" s="29">
        <f t="shared" si="14"/>
        <v>338</v>
      </c>
      <c r="O309" s="29">
        <f t="shared" si="14"/>
        <v>172</v>
      </c>
      <c r="P309" s="29">
        <f t="shared" si="14"/>
        <v>0</v>
      </c>
      <c r="Q309" s="52">
        <f t="shared" si="14"/>
        <v>0</v>
      </c>
      <c r="R309" s="16"/>
      <c r="S309" s="16"/>
      <c r="T309" s="16"/>
      <c r="U309" s="175"/>
    </row>
    <row r="310" spans="1:18" ht="15.75" thickBot="1">
      <c r="A310" s="286" t="s">
        <v>41</v>
      </c>
      <c r="B310" s="288"/>
      <c r="C310" s="53">
        <f>D310/36</f>
        <v>31</v>
      </c>
      <c r="D310" s="53">
        <f>SUM(E310:I310)</f>
        <v>1116</v>
      </c>
      <c r="E310" s="53">
        <f>SUM(J305:Q305)</f>
        <v>180</v>
      </c>
      <c r="F310" s="53">
        <f>SUM(J306:Q306)</f>
        <v>172</v>
      </c>
      <c r="G310" s="53">
        <f>SUM(J307:Q307)</f>
        <v>198</v>
      </c>
      <c r="H310" s="53">
        <f>SUM(J308:Q308)</f>
        <v>0</v>
      </c>
      <c r="I310" s="98">
        <f>SUM(J309:Q309)</f>
        <v>566</v>
      </c>
      <c r="J310" s="167">
        <f aca="true" t="shared" si="15" ref="J310:Q310">SUM(J305:J309)</f>
        <v>0</v>
      </c>
      <c r="K310" s="167">
        <f t="shared" si="15"/>
        <v>0</v>
      </c>
      <c r="L310" s="167">
        <f t="shared" si="15"/>
        <v>0</v>
      </c>
      <c r="M310" s="167">
        <f t="shared" si="15"/>
        <v>108</v>
      </c>
      <c r="N310" s="167">
        <f t="shared" si="15"/>
        <v>684</v>
      </c>
      <c r="O310" s="167">
        <f t="shared" si="15"/>
        <v>324</v>
      </c>
      <c r="P310" s="167">
        <f t="shared" si="15"/>
        <v>0</v>
      </c>
      <c r="Q310" s="167">
        <f t="shared" si="15"/>
        <v>0</v>
      </c>
      <c r="R310" s="138"/>
    </row>
    <row r="311" spans="1:18" ht="12.75" customHeight="1">
      <c r="A311" s="69"/>
      <c r="B311" s="69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141"/>
    </row>
    <row r="312" spans="1:18" ht="12.75" customHeight="1" thickBot="1">
      <c r="A312" s="69"/>
      <c r="B312" s="69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141"/>
    </row>
    <row r="313" spans="1:21" ht="12.75" customHeight="1" thickBot="1">
      <c r="A313" s="107"/>
      <c r="B313" s="71"/>
      <c r="C313" s="282" t="s">
        <v>343</v>
      </c>
      <c r="D313" s="309" t="s">
        <v>112</v>
      </c>
      <c r="E313" s="310"/>
      <c r="F313" s="310"/>
      <c r="G313" s="310"/>
      <c r="H313" s="310"/>
      <c r="I313" s="311"/>
      <c r="J313" s="312" t="s">
        <v>1</v>
      </c>
      <c r="K313" s="313"/>
      <c r="L313" s="313"/>
      <c r="M313" s="313"/>
      <c r="N313" s="313"/>
      <c r="O313" s="313"/>
      <c r="P313" s="313"/>
      <c r="Q313" s="314"/>
      <c r="R313" s="312" t="s">
        <v>2</v>
      </c>
      <c r="S313" s="313"/>
      <c r="T313" s="314"/>
      <c r="U313" s="107"/>
    </row>
    <row r="314" spans="1:21" ht="12.75" customHeight="1" thickBot="1">
      <c r="A314" s="72" t="s">
        <v>265</v>
      </c>
      <c r="B314" s="73"/>
      <c r="C314" s="283"/>
      <c r="D314" s="279" t="s">
        <v>341</v>
      </c>
      <c r="E314" s="302" t="s">
        <v>113</v>
      </c>
      <c r="F314" s="303"/>
      <c r="G314" s="303"/>
      <c r="H314" s="303"/>
      <c r="I314" s="71"/>
      <c r="J314" s="289" t="s">
        <v>5</v>
      </c>
      <c r="K314" s="290"/>
      <c r="L314" s="289" t="s">
        <v>6</v>
      </c>
      <c r="M314" s="290"/>
      <c r="N314" s="289" t="s">
        <v>7</v>
      </c>
      <c r="O314" s="290"/>
      <c r="P314" s="289" t="s">
        <v>8</v>
      </c>
      <c r="Q314" s="290"/>
      <c r="R314" s="306" t="s">
        <v>141</v>
      </c>
      <c r="S314" s="282" t="s">
        <v>338</v>
      </c>
      <c r="T314" s="306" t="s">
        <v>42</v>
      </c>
      <c r="U314" s="72" t="s">
        <v>9</v>
      </c>
    </row>
    <row r="315" spans="1:21" ht="12.75" customHeight="1" thickBot="1">
      <c r="A315" s="72" t="s">
        <v>3</v>
      </c>
      <c r="B315" s="72" t="s">
        <v>0</v>
      </c>
      <c r="C315" s="283"/>
      <c r="D315" s="280"/>
      <c r="E315" s="282" t="s">
        <v>342</v>
      </c>
      <c r="F315" s="276" t="s">
        <v>344</v>
      </c>
      <c r="G315" s="282" t="s">
        <v>345</v>
      </c>
      <c r="H315" s="279" t="s">
        <v>340</v>
      </c>
      <c r="I315" s="281" t="s">
        <v>339</v>
      </c>
      <c r="J315" s="123" t="s">
        <v>11</v>
      </c>
      <c r="K315" s="124" t="s">
        <v>12</v>
      </c>
      <c r="L315" s="123" t="s">
        <v>13</v>
      </c>
      <c r="M315" s="124" t="s">
        <v>14</v>
      </c>
      <c r="N315" s="123" t="s">
        <v>15</v>
      </c>
      <c r="O315" s="124" t="s">
        <v>16</v>
      </c>
      <c r="P315" s="123" t="s">
        <v>17</v>
      </c>
      <c r="Q315" s="113" t="s">
        <v>18</v>
      </c>
      <c r="R315" s="281"/>
      <c r="S315" s="283"/>
      <c r="T315" s="281"/>
      <c r="U315" s="72" t="s">
        <v>19</v>
      </c>
    </row>
    <row r="316" spans="1:21" ht="12.75" customHeight="1">
      <c r="A316" s="73"/>
      <c r="B316" s="72" t="s">
        <v>4</v>
      </c>
      <c r="C316" s="283"/>
      <c r="D316" s="280"/>
      <c r="E316" s="283"/>
      <c r="F316" s="277"/>
      <c r="G316" s="283"/>
      <c r="H316" s="280"/>
      <c r="I316" s="281"/>
      <c r="J316" s="120" t="s">
        <v>20</v>
      </c>
      <c r="K316" s="121" t="s">
        <v>20</v>
      </c>
      <c r="L316" s="6" t="s">
        <v>20</v>
      </c>
      <c r="M316" s="121" t="s">
        <v>20</v>
      </c>
      <c r="N316" s="6" t="s">
        <v>20</v>
      </c>
      <c r="O316" s="6" t="s">
        <v>20</v>
      </c>
      <c r="P316" s="121" t="s">
        <v>20</v>
      </c>
      <c r="Q316" s="6" t="s">
        <v>20</v>
      </c>
      <c r="R316" s="278"/>
      <c r="S316" s="283"/>
      <c r="T316" s="281"/>
      <c r="U316" s="72" t="s">
        <v>21</v>
      </c>
    </row>
    <row r="317" spans="1:21" ht="12.75" customHeight="1">
      <c r="A317" s="73"/>
      <c r="B317" s="73"/>
      <c r="C317" s="283"/>
      <c r="D317" s="280"/>
      <c r="E317" s="283"/>
      <c r="F317" s="277"/>
      <c r="G317" s="283"/>
      <c r="H317" s="280"/>
      <c r="I317" s="281"/>
      <c r="J317" s="7" t="s">
        <v>22</v>
      </c>
      <c r="K317" s="8" t="s">
        <v>22</v>
      </c>
      <c r="L317" s="7" t="s">
        <v>22</v>
      </c>
      <c r="M317" s="8" t="s">
        <v>22</v>
      </c>
      <c r="N317" s="7" t="s">
        <v>22</v>
      </c>
      <c r="O317" s="7" t="s">
        <v>22</v>
      </c>
      <c r="P317" s="8" t="s">
        <v>22</v>
      </c>
      <c r="Q317" s="7" t="s">
        <v>22</v>
      </c>
      <c r="R317" s="278"/>
      <c r="S317" s="283"/>
      <c r="T317" s="281"/>
      <c r="U317" s="72"/>
    </row>
    <row r="318" spans="1:21" ht="12.75" customHeight="1">
      <c r="A318" s="73"/>
      <c r="B318" s="73"/>
      <c r="C318" s="283"/>
      <c r="D318" s="280"/>
      <c r="E318" s="283"/>
      <c r="F318" s="277"/>
      <c r="G318" s="283"/>
      <c r="H318" s="280"/>
      <c r="I318" s="281"/>
      <c r="J318" s="7" t="s">
        <v>23</v>
      </c>
      <c r="K318" s="8" t="s">
        <v>23</v>
      </c>
      <c r="L318" s="7" t="s">
        <v>23</v>
      </c>
      <c r="M318" s="8" t="s">
        <v>23</v>
      </c>
      <c r="N318" s="7" t="s">
        <v>23</v>
      </c>
      <c r="O318" s="7" t="s">
        <v>23</v>
      </c>
      <c r="P318" s="8" t="s">
        <v>23</v>
      </c>
      <c r="Q318" s="7" t="s">
        <v>23</v>
      </c>
      <c r="R318" s="278"/>
      <c r="S318" s="283"/>
      <c r="T318" s="281"/>
      <c r="U318" s="72"/>
    </row>
    <row r="319" spans="1:21" ht="12.75" customHeight="1">
      <c r="A319" s="73"/>
      <c r="B319" s="73"/>
      <c r="C319" s="283"/>
      <c r="D319" s="280"/>
      <c r="E319" s="283"/>
      <c r="F319" s="277"/>
      <c r="G319" s="283"/>
      <c r="H319" s="280"/>
      <c r="I319" s="281"/>
      <c r="J319" s="7" t="s">
        <v>61</v>
      </c>
      <c r="K319" s="7" t="s">
        <v>61</v>
      </c>
      <c r="L319" s="7" t="s">
        <v>61</v>
      </c>
      <c r="M319" s="7" t="s">
        <v>61</v>
      </c>
      <c r="N319" s="7" t="s">
        <v>61</v>
      </c>
      <c r="O319" s="7" t="s">
        <v>61</v>
      </c>
      <c r="P319" s="7" t="s">
        <v>61</v>
      </c>
      <c r="Q319" s="7" t="s">
        <v>61</v>
      </c>
      <c r="R319" s="278"/>
      <c r="S319" s="283"/>
      <c r="T319" s="281"/>
      <c r="U319" s="72"/>
    </row>
    <row r="320" spans="1:21" ht="12.75" customHeight="1" thickBot="1">
      <c r="A320" s="108"/>
      <c r="B320" s="73"/>
      <c r="C320" s="292"/>
      <c r="D320" s="307"/>
      <c r="E320" s="283"/>
      <c r="F320" s="278"/>
      <c r="G320" s="283"/>
      <c r="H320" s="280"/>
      <c r="I320" s="281"/>
      <c r="J320" s="122" t="s">
        <v>10</v>
      </c>
      <c r="K320" s="122" t="s">
        <v>10</v>
      </c>
      <c r="L320" s="122" t="s">
        <v>10</v>
      </c>
      <c r="M320" s="122" t="s">
        <v>10</v>
      </c>
      <c r="N320" s="122" t="s">
        <v>10</v>
      </c>
      <c r="O320" s="122" t="s">
        <v>10</v>
      </c>
      <c r="P320" s="122" t="s">
        <v>10</v>
      </c>
      <c r="Q320" s="122" t="s">
        <v>10</v>
      </c>
      <c r="R320" s="278"/>
      <c r="S320" s="283"/>
      <c r="T320" s="281"/>
      <c r="U320" s="102"/>
    </row>
    <row r="321" spans="1:21" ht="12.75" customHeight="1" thickBot="1">
      <c r="A321" s="110">
        <v>1</v>
      </c>
      <c r="B321" s="80">
        <v>2</v>
      </c>
      <c r="C321" s="80">
        <v>3</v>
      </c>
      <c r="D321" s="98">
        <v>4</v>
      </c>
      <c r="E321" s="80">
        <v>5</v>
      </c>
      <c r="F321" s="98">
        <v>6</v>
      </c>
      <c r="G321" s="80">
        <v>7</v>
      </c>
      <c r="H321" s="98">
        <v>8</v>
      </c>
      <c r="I321" s="80">
        <v>9</v>
      </c>
      <c r="J321" s="80">
        <v>10</v>
      </c>
      <c r="K321" s="98">
        <v>11</v>
      </c>
      <c r="L321" s="80">
        <v>12</v>
      </c>
      <c r="M321" s="98">
        <v>13</v>
      </c>
      <c r="N321" s="80">
        <v>14</v>
      </c>
      <c r="O321" s="98">
        <v>15</v>
      </c>
      <c r="P321" s="80">
        <v>16</v>
      </c>
      <c r="Q321" s="109">
        <v>17</v>
      </c>
      <c r="R321" s="91">
        <v>18</v>
      </c>
      <c r="S321" s="119">
        <v>19</v>
      </c>
      <c r="T321" s="119">
        <v>20</v>
      </c>
      <c r="U321" s="102">
        <v>21</v>
      </c>
    </row>
    <row r="322" spans="1:21" ht="15.75">
      <c r="A322" s="334" t="s">
        <v>377</v>
      </c>
      <c r="B322" s="335"/>
      <c r="C322" s="335"/>
      <c r="D322" s="335"/>
      <c r="E322" s="335"/>
      <c r="F322" s="335"/>
      <c r="G322" s="335"/>
      <c r="H322" s="335"/>
      <c r="I322" s="335"/>
      <c r="J322" s="335"/>
      <c r="K322" s="335"/>
      <c r="L322" s="335"/>
      <c r="M322" s="335"/>
      <c r="N322" s="335"/>
      <c r="O322" s="335"/>
      <c r="P322" s="335"/>
      <c r="Q322" s="335"/>
      <c r="R322" s="335"/>
      <c r="S322" s="335"/>
      <c r="T322" s="335"/>
      <c r="U322" s="336"/>
    </row>
    <row r="323" spans="1:21" ht="15.75" thickBot="1">
      <c r="A323" s="337" t="s">
        <v>159</v>
      </c>
      <c r="B323" s="338"/>
      <c r="C323" s="338"/>
      <c r="D323" s="338"/>
      <c r="E323" s="338"/>
      <c r="F323" s="338"/>
      <c r="G323" s="338"/>
      <c r="H323" s="338"/>
      <c r="I323" s="338"/>
      <c r="J323" s="338"/>
      <c r="K323" s="338"/>
      <c r="L323" s="338"/>
      <c r="M323" s="338"/>
      <c r="N323" s="338"/>
      <c r="O323" s="338"/>
      <c r="P323" s="338"/>
      <c r="Q323" s="338"/>
      <c r="R323" s="338"/>
      <c r="S323" s="338"/>
      <c r="T323" s="338"/>
      <c r="U323" s="339"/>
    </row>
    <row r="324" spans="1:21" ht="15">
      <c r="A324" s="146"/>
      <c r="B324" s="146"/>
      <c r="C324" s="107"/>
      <c r="D324" s="130"/>
      <c r="E324" s="130"/>
      <c r="F324" s="129"/>
      <c r="G324" s="107"/>
      <c r="H324" s="130"/>
      <c r="I324" s="129"/>
      <c r="J324" s="142"/>
      <c r="K324" s="143"/>
      <c r="L324" s="143"/>
      <c r="M324" s="143"/>
      <c r="N324" s="143"/>
      <c r="O324" s="148">
        <v>40</v>
      </c>
      <c r="P324" s="147">
        <v>22</v>
      </c>
      <c r="Q324" s="144"/>
      <c r="R324" s="145"/>
      <c r="S324" s="136"/>
      <c r="T324" s="105"/>
      <c r="U324" s="181"/>
    </row>
    <row r="325" spans="1:21" ht="14.25">
      <c r="A325" s="231" t="s">
        <v>161</v>
      </c>
      <c r="B325" s="17" t="s">
        <v>272</v>
      </c>
      <c r="C325" s="17">
        <f>D325/36</f>
        <v>9</v>
      </c>
      <c r="D325" s="17">
        <f>SUM(E325:I325)</f>
        <v>324</v>
      </c>
      <c r="E325" s="16">
        <f>SUM(J324:Q324)</f>
        <v>62</v>
      </c>
      <c r="F325" s="17">
        <f>SUM(J325:Q325)</f>
        <v>64</v>
      </c>
      <c r="G325" s="17">
        <f>SUM(J326:Q326)</f>
        <v>78</v>
      </c>
      <c r="H325" s="16">
        <f>SUM(J327:Q327)</f>
        <v>3</v>
      </c>
      <c r="I325" s="13">
        <f>SUM(J328:Q328)</f>
        <v>117</v>
      </c>
      <c r="J325" s="20"/>
      <c r="K325" s="22"/>
      <c r="L325" s="22"/>
      <c r="M325" s="22"/>
      <c r="N325" s="22"/>
      <c r="O325" s="22">
        <v>32</v>
      </c>
      <c r="P325" s="22">
        <v>32</v>
      </c>
      <c r="Q325" s="38"/>
      <c r="R325" s="17" t="s">
        <v>222</v>
      </c>
      <c r="T325" s="176"/>
      <c r="U325" s="177"/>
    </row>
    <row r="326" spans="1:22" ht="14.25">
      <c r="A326" s="231"/>
      <c r="B326" s="17" t="s">
        <v>69</v>
      </c>
      <c r="C326" s="17"/>
      <c r="D326" s="17"/>
      <c r="E326" s="16"/>
      <c r="F326" s="13"/>
      <c r="G326" s="17"/>
      <c r="H326" s="15"/>
      <c r="I326" s="13"/>
      <c r="J326" s="20"/>
      <c r="K326" s="22"/>
      <c r="L326" s="22"/>
      <c r="M326" s="22"/>
      <c r="N326" s="22"/>
      <c r="O326" s="22">
        <v>48</v>
      </c>
      <c r="P326" s="22">
        <v>30</v>
      </c>
      <c r="Q326" s="38"/>
      <c r="R326" s="17">
        <v>8</v>
      </c>
      <c r="S326" s="16">
        <v>6</v>
      </c>
      <c r="T326" s="17">
        <v>7</v>
      </c>
      <c r="U326" s="84" t="s">
        <v>76</v>
      </c>
      <c r="V326" s="131" t="s">
        <v>371</v>
      </c>
    </row>
    <row r="327" spans="1:21" ht="14.25">
      <c r="A327" s="231"/>
      <c r="B327" s="17"/>
      <c r="C327" s="17"/>
      <c r="D327" s="17"/>
      <c r="E327" s="16"/>
      <c r="F327" s="13"/>
      <c r="G327" s="17"/>
      <c r="H327" s="15"/>
      <c r="I327" s="13"/>
      <c r="J327" s="47"/>
      <c r="K327" s="48"/>
      <c r="L327" s="48"/>
      <c r="M327" s="48"/>
      <c r="N327" s="48"/>
      <c r="O327" s="48"/>
      <c r="P327" s="48">
        <v>3</v>
      </c>
      <c r="Q327" s="38"/>
      <c r="R327" s="17"/>
      <c r="S327" s="16"/>
      <c r="T327" s="17"/>
      <c r="U327" s="84"/>
    </row>
    <row r="328" spans="1:21" ht="15" thickBot="1">
      <c r="A328" s="232"/>
      <c r="B328" s="25"/>
      <c r="C328" s="25"/>
      <c r="D328" s="25"/>
      <c r="E328" s="27"/>
      <c r="F328" s="24"/>
      <c r="G328" s="25"/>
      <c r="H328" s="26"/>
      <c r="I328" s="24"/>
      <c r="J328" s="28"/>
      <c r="K328" s="29"/>
      <c r="L328" s="29"/>
      <c r="M328" s="29"/>
      <c r="N328" s="29"/>
      <c r="O328" s="29">
        <v>60</v>
      </c>
      <c r="P328" s="29">
        <v>57</v>
      </c>
      <c r="Q328" s="26"/>
      <c r="R328" s="25"/>
      <c r="S328" s="27"/>
      <c r="T328" s="25"/>
      <c r="U328" s="171"/>
    </row>
    <row r="329" spans="1:21" ht="14.25">
      <c r="A329" s="231"/>
      <c r="B329" s="16"/>
      <c r="C329" s="17"/>
      <c r="D329" s="17"/>
      <c r="E329" s="16"/>
      <c r="F329" s="17"/>
      <c r="G329" s="16"/>
      <c r="H329" s="17"/>
      <c r="I329" s="13"/>
      <c r="J329" s="33"/>
      <c r="K329" s="34"/>
      <c r="L329" s="34"/>
      <c r="M329" s="34"/>
      <c r="N329" s="34"/>
      <c r="O329" s="34"/>
      <c r="P329" s="34">
        <v>40</v>
      </c>
      <c r="Q329" s="35">
        <v>22</v>
      </c>
      <c r="R329" s="17"/>
      <c r="S329" s="13"/>
      <c r="T329" s="17"/>
      <c r="U329" s="84"/>
    </row>
    <row r="330" spans="1:21" ht="14.25">
      <c r="A330" s="231" t="s">
        <v>162</v>
      </c>
      <c r="B330" s="16" t="s">
        <v>331</v>
      </c>
      <c r="C330" s="17">
        <f>D330/36</f>
        <v>9</v>
      </c>
      <c r="D330" s="17">
        <f>SUM(E330:I330)</f>
        <v>324</v>
      </c>
      <c r="E330" s="16">
        <f>SUM(J329:Q329)</f>
        <v>62</v>
      </c>
      <c r="F330" s="17">
        <f>SUM(J330:Q330)</f>
        <v>64</v>
      </c>
      <c r="G330" s="17">
        <f>SUM(J331:Q331)</f>
        <v>62</v>
      </c>
      <c r="H330" s="16">
        <f>SUM(J332:Q332)</f>
        <v>3</v>
      </c>
      <c r="I330" s="13">
        <f>SUM(J333:Q333)</f>
        <v>133</v>
      </c>
      <c r="J330" s="20"/>
      <c r="K330" s="22"/>
      <c r="L330" s="22"/>
      <c r="M330" s="22"/>
      <c r="N330" s="22"/>
      <c r="O330" s="22"/>
      <c r="P330" s="22">
        <v>32</v>
      </c>
      <c r="Q330" s="23">
        <v>32</v>
      </c>
      <c r="R330" s="17"/>
      <c r="T330" s="176"/>
      <c r="U330" s="177"/>
    </row>
    <row r="331" spans="1:22" ht="14.25">
      <c r="A331" s="231"/>
      <c r="B331" s="16" t="s">
        <v>332</v>
      </c>
      <c r="C331" s="17"/>
      <c r="D331" s="17"/>
      <c r="E331" s="16"/>
      <c r="F331" s="17"/>
      <c r="G331" s="16"/>
      <c r="H331" s="17"/>
      <c r="I331" s="13"/>
      <c r="J331" s="20"/>
      <c r="K331" s="22"/>
      <c r="L331" s="22"/>
      <c r="M331" s="22"/>
      <c r="N331" s="22"/>
      <c r="O331" s="22"/>
      <c r="P331" s="22">
        <v>38</v>
      </c>
      <c r="Q331" s="23">
        <v>24</v>
      </c>
      <c r="R331" s="17"/>
      <c r="S331" s="13">
        <v>7</v>
      </c>
      <c r="T331" s="17">
        <v>8</v>
      </c>
      <c r="U331" s="84" t="s">
        <v>76</v>
      </c>
      <c r="V331" s="131" t="s">
        <v>371</v>
      </c>
    </row>
    <row r="332" spans="1:21" ht="14.25">
      <c r="A332" s="231"/>
      <c r="B332" s="16" t="s">
        <v>142</v>
      </c>
      <c r="C332" s="17"/>
      <c r="D332" s="17"/>
      <c r="E332" s="16"/>
      <c r="F332" s="17"/>
      <c r="G332" s="16"/>
      <c r="H332" s="17"/>
      <c r="I332" s="13"/>
      <c r="J332" s="20"/>
      <c r="K332" s="22"/>
      <c r="L332" s="22"/>
      <c r="M332" s="22"/>
      <c r="N332" s="22"/>
      <c r="O332" s="22"/>
      <c r="P332" s="48"/>
      <c r="Q332" s="23">
        <v>3</v>
      </c>
      <c r="R332" s="17"/>
      <c r="S332" s="13"/>
      <c r="T332" s="17"/>
      <c r="U332" s="84"/>
    </row>
    <row r="333" spans="1:21" ht="15" thickBot="1">
      <c r="A333" s="231"/>
      <c r="B333" s="16"/>
      <c r="C333" s="17"/>
      <c r="D333" s="17"/>
      <c r="E333" s="16"/>
      <c r="F333" s="17"/>
      <c r="G333" s="16"/>
      <c r="H333" s="17"/>
      <c r="I333" s="13"/>
      <c r="J333" s="40"/>
      <c r="K333" s="41"/>
      <c r="L333" s="41"/>
      <c r="M333" s="41"/>
      <c r="N333" s="41"/>
      <c r="O333" s="41"/>
      <c r="P333" s="29">
        <v>70</v>
      </c>
      <c r="Q333" s="15">
        <v>63</v>
      </c>
      <c r="R333" s="17"/>
      <c r="S333" s="13"/>
      <c r="T333" s="17"/>
      <c r="U333" s="84"/>
    </row>
    <row r="334" spans="1:21" ht="14.25">
      <c r="A334" s="230"/>
      <c r="B334" s="32"/>
      <c r="C334" s="14"/>
      <c r="D334" s="14"/>
      <c r="E334" s="32"/>
      <c r="F334" s="14"/>
      <c r="G334" s="32"/>
      <c r="H334" s="14"/>
      <c r="I334" s="12"/>
      <c r="J334" s="33"/>
      <c r="K334" s="34"/>
      <c r="L334" s="34"/>
      <c r="M334" s="34"/>
      <c r="N334" s="34"/>
      <c r="O334" s="34"/>
      <c r="P334" s="34">
        <v>26</v>
      </c>
      <c r="Q334" s="39">
        <v>40</v>
      </c>
      <c r="R334" s="14"/>
      <c r="S334" s="12"/>
      <c r="T334" s="14"/>
      <c r="U334" s="46"/>
    </row>
    <row r="335" spans="1:21" ht="14.25">
      <c r="A335" s="231" t="s">
        <v>163</v>
      </c>
      <c r="B335" s="16" t="s">
        <v>75</v>
      </c>
      <c r="C335" s="17">
        <f>D335/36</f>
        <v>9</v>
      </c>
      <c r="D335" s="17">
        <f>SUM(E335:I335)</f>
        <v>324</v>
      </c>
      <c r="E335" s="16">
        <f>SUM(J334:Q334)</f>
        <v>66</v>
      </c>
      <c r="F335" s="17">
        <f>SUM(J335:Q335)</f>
        <v>64</v>
      </c>
      <c r="G335" s="17">
        <f>SUM(J336:Q336)</f>
        <v>30</v>
      </c>
      <c r="H335" s="16">
        <f>SUM(J337:Q337)</f>
        <v>3</v>
      </c>
      <c r="I335" s="13">
        <f>SUM(J338:Q338)</f>
        <v>161</v>
      </c>
      <c r="J335" s="20"/>
      <c r="K335" s="22"/>
      <c r="L335" s="22"/>
      <c r="M335" s="22"/>
      <c r="N335" s="22"/>
      <c r="O335" s="22"/>
      <c r="P335" s="22">
        <v>24</v>
      </c>
      <c r="Q335" s="38">
        <v>40</v>
      </c>
      <c r="R335" s="17"/>
      <c r="T335" s="176"/>
      <c r="U335" s="177"/>
    </row>
    <row r="336" spans="1:22" ht="14.25">
      <c r="A336" s="231"/>
      <c r="B336" s="16" t="s">
        <v>378</v>
      </c>
      <c r="C336" s="17"/>
      <c r="D336" s="17"/>
      <c r="E336" s="16"/>
      <c r="F336" s="17"/>
      <c r="G336" s="16"/>
      <c r="H336" s="17"/>
      <c r="I336" s="13"/>
      <c r="J336" s="20"/>
      <c r="K336" s="22"/>
      <c r="L336" s="22"/>
      <c r="M336" s="22"/>
      <c r="N336" s="22"/>
      <c r="O336" s="22"/>
      <c r="P336" s="22">
        <v>10</v>
      </c>
      <c r="Q336" s="38">
        <v>20</v>
      </c>
      <c r="R336" s="17"/>
      <c r="S336" s="13">
        <v>7</v>
      </c>
      <c r="T336" s="17">
        <v>8</v>
      </c>
      <c r="U336" s="84" t="s">
        <v>76</v>
      </c>
      <c r="V336" s="131" t="s">
        <v>371</v>
      </c>
    </row>
    <row r="337" spans="1:21" ht="14.25">
      <c r="A337" s="231"/>
      <c r="B337" s="16"/>
      <c r="C337" s="17"/>
      <c r="D337" s="17"/>
      <c r="E337" s="16"/>
      <c r="F337" s="17"/>
      <c r="G337" s="16"/>
      <c r="H337" s="17"/>
      <c r="I337" s="13"/>
      <c r="J337" s="47"/>
      <c r="K337" s="48"/>
      <c r="L337" s="48"/>
      <c r="M337" s="48"/>
      <c r="N337" s="48"/>
      <c r="O337" s="48"/>
      <c r="P337" s="48"/>
      <c r="Q337" s="38">
        <v>3</v>
      </c>
      <c r="R337" s="17"/>
      <c r="S337" s="13"/>
      <c r="T337" s="17"/>
      <c r="U337" s="84"/>
    </row>
    <row r="338" spans="1:21" ht="15" thickBot="1">
      <c r="A338" s="232"/>
      <c r="B338" s="27"/>
      <c r="C338" s="25"/>
      <c r="D338" s="25"/>
      <c r="E338" s="27"/>
      <c r="F338" s="25"/>
      <c r="G338" s="27"/>
      <c r="H338" s="25"/>
      <c r="I338" s="24"/>
      <c r="J338" s="28"/>
      <c r="K338" s="29"/>
      <c r="L338" s="29"/>
      <c r="M338" s="29"/>
      <c r="N338" s="29"/>
      <c r="O338" s="29"/>
      <c r="P338" s="29">
        <v>48</v>
      </c>
      <c r="Q338" s="26">
        <v>113</v>
      </c>
      <c r="R338" s="25"/>
      <c r="S338" s="24"/>
      <c r="T338" s="25"/>
      <c r="U338" s="171"/>
    </row>
    <row r="339" spans="1:21" ht="14.25">
      <c r="A339" s="230"/>
      <c r="B339" s="32"/>
      <c r="C339" s="14"/>
      <c r="D339" s="14"/>
      <c r="E339" s="32"/>
      <c r="F339" s="14"/>
      <c r="G339" s="32"/>
      <c r="H339" s="14"/>
      <c r="I339" s="12"/>
      <c r="J339" s="33"/>
      <c r="K339" s="34"/>
      <c r="L339" s="34"/>
      <c r="M339" s="34"/>
      <c r="N339" s="34"/>
      <c r="O339" s="34"/>
      <c r="P339" s="34">
        <v>26</v>
      </c>
      <c r="Q339" s="39"/>
      <c r="R339" s="14"/>
      <c r="S339" s="12"/>
      <c r="T339" s="14"/>
      <c r="U339" s="46"/>
    </row>
    <row r="340" spans="1:21" ht="14.25">
      <c r="A340" s="231" t="s">
        <v>164</v>
      </c>
      <c r="B340" s="16" t="s">
        <v>436</v>
      </c>
      <c r="C340" s="17">
        <f>D340/36</f>
        <v>3</v>
      </c>
      <c r="D340" s="17">
        <f>SUM(E340:I340)</f>
        <v>108</v>
      </c>
      <c r="E340" s="16">
        <f>SUM(J339:Q339)</f>
        <v>26</v>
      </c>
      <c r="F340" s="17">
        <f>SUM(J340:Q340)</f>
        <v>24</v>
      </c>
      <c r="G340" s="17">
        <f>SUM(J341:Q341)</f>
        <v>10</v>
      </c>
      <c r="H340" s="16">
        <f>SUM(J342:Q342)</f>
        <v>0</v>
      </c>
      <c r="I340" s="13">
        <f>SUM(J343:Q343)</f>
        <v>48</v>
      </c>
      <c r="J340" s="20"/>
      <c r="K340" s="22"/>
      <c r="L340" s="22"/>
      <c r="M340" s="22"/>
      <c r="N340" s="22"/>
      <c r="O340" s="22"/>
      <c r="P340" s="22">
        <v>24</v>
      </c>
      <c r="Q340" s="38"/>
      <c r="R340" s="17"/>
      <c r="T340" s="176"/>
      <c r="U340" s="177"/>
    </row>
    <row r="341" spans="1:22" ht="14.25">
      <c r="A341" s="231"/>
      <c r="B341" s="16" t="s">
        <v>69</v>
      </c>
      <c r="C341" s="17"/>
      <c r="D341" s="17"/>
      <c r="E341" s="16"/>
      <c r="F341" s="17"/>
      <c r="G341" s="16"/>
      <c r="H341" s="17"/>
      <c r="I341" s="13"/>
      <c r="J341" s="20"/>
      <c r="K341" s="22"/>
      <c r="L341" s="22"/>
      <c r="M341" s="22"/>
      <c r="N341" s="22"/>
      <c r="O341" s="22"/>
      <c r="P341" s="22">
        <v>10</v>
      </c>
      <c r="Q341" s="38"/>
      <c r="R341" s="17"/>
      <c r="S341" s="13">
        <v>7</v>
      </c>
      <c r="T341" s="17" t="s">
        <v>222</v>
      </c>
      <c r="U341" s="84" t="s">
        <v>76</v>
      </c>
      <c r="V341" s="131" t="s">
        <v>371</v>
      </c>
    </row>
    <row r="342" spans="1:21" ht="14.25">
      <c r="A342" s="231"/>
      <c r="B342" s="16"/>
      <c r="C342" s="17"/>
      <c r="D342" s="17"/>
      <c r="E342" s="16"/>
      <c r="F342" s="17"/>
      <c r="G342" s="16"/>
      <c r="H342" s="17"/>
      <c r="I342" s="13"/>
      <c r="J342" s="47"/>
      <c r="K342" s="48"/>
      <c r="L342" s="48"/>
      <c r="M342" s="48"/>
      <c r="N342" s="48"/>
      <c r="O342" s="48"/>
      <c r="P342" s="48"/>
      <c r="Q342" s="38"/>
      <c r="R342" s="17"/>
      <c r="S342" s="13"/>
      <c r="T342" s="17"/>
      <c r="U342" s="84"/>
    </row>
    <row r="343" spans="1:21" ht="15" thickBot="1">
      <c r="A343" s="232"/>
      <c r="B343" s="27"/>
      <c r="C343" s="25"/>
      <c r="D343" s="25"/>
      <c r="E343" s="27"/>
      <c r="F343" s="25"/>
      <c r="G343" s="27"/>
      <c r="H343" s="25"/>
      <c r="I343" s="24"/>
      <c r="J343" s="28"/>
      <c r="K343" s="29"/>
      <c r="L343" s="29"/>
      <c r="M343" s="29"/>
      <c r="N343" s="29"/>
      <c r="O343" s="29"/>
      <c r="P343" s="29">
        <v>48</v>
      </c>
      <c r="Q343" s="26"/>
      <c r="R343" s="25"/>
      <c r="S343" s="24"/>
      <c r="T343" s="25"/>
      <c r="U343" s="171"/>
    </row>
    <row r="344" spans="1:21" ht="14.25">
      <c r="A344" s="230"/>
      <c r="B344" s="32"/>
      <c r="C344" s="14"/>
      <c r="D344" s="14"/>
      <c r="E344" s="32"/>
      <c r="F344" s="14"/>
      <c r="G344" s="32"/>
      <c r="H344" s="14"/>
      <c r="I344" s="12"/>
      <c r="J344" s="33"/>
      <c r="K344" s="34"/>
      <c r="L344" s="34"/>
      <c r="M344" s="34"/>
      <c r="N344" s="34"/>
      <c r="O344" s="34"/>
      <c r="P344" s="34">
        <v>40</v>
      </c>
      <c r="Q344" s="34">
        <v>40</v>
      </c>
      <c r="R344" s="14"/>
      <c r="S344" s="12"/>
      <c r="T344" s="14"/>
      <c r="U344" s="46"/>
    </row>
    <row r="345" spans="1:21" ht="14.25">
      <c r="A345" s="231" t="s">
        <v>166</v>
      </c>
      <c r="B345" s="16" t="s">
        <v>379</v>
      </c>
      <c r="C345" s="17">
        <f>D345/36</f>
        <v>9</v>
      </c>
      <c r="D345" s="17">
        <f>SUM(E345:I345)</f>
        <v>324</v>
      </c>
      <c r="E345" s="16">
        <f>SUM(J344:Q344)</f>
        <v>80</v>
      </c>
      <c r="F345" s="17">
        <f>SUM(J345:Q345)</f>
        <v>74</v>
      </c>
      <c r="G345" s="17">
        <f>SUM(J346:Q346)</f>
        <v>56</v>
      </c>
      <c r="H345" s="16">
        <f>SUM(J347:Q347)</f>
        <v>6</v>
      </c>
      <c r="I345" s="13">
        <f>SUM(J348:Q348)</f>
        <v>108</v>
      </c>
      <c r="J345" s="20"/>
      <c r="K345" s="22"/>
      <c r="L345" s="22"/>
      <c r="M345" s="22"/>
      <c r="N345" s="22"/>
      <c r="O345" s="22"/>
      <c r="P345" s="22">
        <v>40</v>
      </c>
      <c r="Q345" s="22">
        <v>34</v>
      </c>
      <c r="R345" s="17"/>
      <c r="S345" s="13"/>
      <c r="T345" s="17">
        <v>7</v>
      </c>
      <c r="U345" s="84" t="s">
        <v>76</v>
      </c>
    </row>
    <row r="346" spans="1:22" ht="14.25">
      <c r="A346" s="231"/>
      <c r="B346" s="16" t="s">
        <v>380</v>
      </c>
      <c r="C346" s="17"/>
      <c r="D346" s="17"/>
      <c r="E346" s="16"/>
      <c r="F346" s="17"/>
      <c r="G346" s="16"/>
      <c r="H346" s="17"/>
      <c r="I346" s="13"/>
      <c r="J346" s="20"/>
      <c r="K346" s="22"/>
      <c r="L346" s="22"/>
      <c r="M346" s="22"/>
      <c r="N346" s="22"/>
      <c r="O346" s="22"/>
      <c r="P346" s="22">
        <v>28</v>
      </c>
      <c r="Q346" s="22">
        <v>28</v>
      </c>
      <c r="R346" s="17"/>
      <c r="S346" s="13"/>
      <c r="T346" s="17">
        <v>8</v>
      </c>
      <c r="U346" s="84"/>
      <c r="V346" s="131" t="s">
        <v>371</v>
      </c>
    </row>
    <row r="347" spans="1:21" ht="14.25">
      <c r="A347" s="231"/>
      <c r="B347" s="16" t="s">
        <v>69</v>
      </c>
      <c r="C347" s="17"/>
      <c r="D347" s="17"/>
      <c r="E347" s="16"/>
      <c r="F347" s="17"/>
      <c r="G347" s="16"/>
      <c r="H347" s="17"/>
      <c r="I347" s="13"/>
      <c r="J347" s="20"/>
      <c r="K347" s="22"/>
      <c r="L347" s="22"/>
      <c r="M347" s="22"/>
      <c r="N347" s="22"/>
      <c r="O347" s="22"/>
      <c r="P347" s="22">
        <v>3</v>
      </c>
      <c r="Q347" s="22">
        <v>3</v>
      </c>
      <c r="R347" s="17"/>
      <c r="S347" s="13"/>
      <c r="T347" s="17"/>
      <c r="U347" s="84"/>
    </row>
    <row r="348" spans="1:21" ht="15" thickBot="1">
      <c r="A348" s="232"/>
      <c r="B348" s="27"/>
      <c r="C348" s="25"/>
      <c r="D348" s="25"/>
      <c r="E348" s="27"/>
      <c r="F348" s="25"/>
      <c r="G348" s="27"/>
      <c r="H348" s="25"/>
      <c r="I348" s="24"/>
      <c r="J348" s="47"/>
      <c r="K348" s="48"/>
      <c r="L348" s="48"/>
      <c r="M348" s="48"/>
      <c r="N348" s="48"/>
      <c r="O348" s="48"/>
      <c r="P348" s="48">
        <v>51</v>
      </c>
      <c r="Q348" s="41">
        <v>57</v>
      </c>
      <c r="R348" s="25"/>
      <c r="S348" s="24"/>
      <c r="T348" s="25"/>
      <c r="U348" s="171"/>
    </row>
    <row r="349" spans="1:21" ht="14.25">
      <c r="A349" s="42"/>
      <c r="B349" s="37"/>
      <c r="C349" s="16"/>
      <c r="D349" s="16"/>
      <c r="E349" s="16"/>
      <c r="F349" s="16"/>
      <c r="G349" s="16"/>
      <c r="H349" s="16"/>
      <c r="I349" s="16"/>
      <c r="J349" s="33">
        <f>J324+J329++J334+J339+J344</f>
        <v>0</v>
      </c>
      <c r="K349" s="34">
        <f aca="true" t="shared" si="16" ref="K349:Q349">K324+K329++K334+K339+K344</f>
        <v>0</v>
      </c>
      <c r="L349" s="34">
        <f t="shared" si="16"/>
        <v>0</v>
      </c>
      <c r="M349" s="34">
        <f t="shared" si="16"/>
        <v>0</v>
      </c>
      <c r="N349" s="34">
        <f t="shared" si="16"/>
        <v>0</v>
      </c>
      <c r="O349" s="34">
        <f t="shared" si="16"/>
        <v>40</v>
      </c>
      <c r="P349" s="34">
        <f t="shared" si="16"/>
        <v>154</v>
      </c>
      <c r="Q349" s="39">
        <f t="shared" si="16"/>
        <v>102</v>
      </c>
      <c r="R349" s="16"/>
      <c r="S349" s="16"/>
      <c r="T349" s="16"/>
      <c r="U349" s="175"/>
    </row>
    <row r="350" spans="1:21" ht="14.25">
      <c r="A350" s="42"/>
      <c r="B350" s="37"/>
      <c r="C350" s="16"/>
      <c r="D350" s="16"/>
      <c r="E350" s="16"/>
      <c r="F350" s="16"/>
      <c r="G350" s="16"/>
      <c r="H350" s="16"/>
      <c r="I350" s="16"/>
      <c r="J350" s="20">
        <f>J325+J330++J335+J340+J345</f>
        <v>0</v>
      </c>
      <c r="K350" s="22">
        <f aca="true" t="shared" si="17" ref="K350:Q351">K325+K330++K335+K340+K345</f>
        <v>0</v>
      </c>
      <c r="L350" s="22">
        <f t="shared" si="17"/>
        <v>0</v>
      </c>
      <c r="M350" s="22">
        <f t="shared" si="17"/>
        <v>0</v>
      </c>
      <c r="N350" s="22">
        <f t="shared" si="17"/>
        <v>0</v>
      </c>
      <c r="O350" s="22">
        <f t="shared" si="17"/>
        <v>32</v>
      </c>
      <c r="P350" s="22">
        <f t="shared" si="17"/>
        <v>152</v>
      </c>
      <c r="Q350" s="38">
        <f t="shared" si="17"/>
        <v>106</v>
      </c>
      <c r="R350" s="42"/>
      <c r="S350" s="16"/>
      <c r="T350" s="16"/>
      <c r="U350" s="175"/>
    </row>
    <row r="351" spans="1:21" ht="14.25">
      <c r="A351" s="42"/>
      <c r="B351" s="37"/>
      <c r="C351" s="16"/>
      <c r="D351" s="16"/>
      <c r="E351" s="16"/>
      <c r="F351" s="16"/>
      <c r="G351" s="16"/>
      <c r="H351" s="16"/>
      <c r="I351" s="16"/>
      <c r="J351" s="20">
        <f>J326+J331++J336+J341+J346</f>
        <v>0</v>
      </c>
      <c r="K351" s="22">
        <f t="shared" si="17"/>
        <v>0</v>
      </c>
      <c r="L351" s="22">
        <f t="shared" si="17"/>
        <v>0</v>
      </c>
      <c r="M351" s="22">
        <f t="shared" si="17"/>
        <v>0</v>
      </c>
      <c r="N351" s="22">
        <f t="shared" si="17"/>
        <v>0</v>
      </c>
      <c r="O351" s="22">
        <f t="shared" si="17"/>
        <v>48</v>
      </c>
      <c r="P351" s="22">
        <f t="shared" si="17"/>
        <v>116</v>
      </c>
      <c r="Q351" s="38">
        <f t="shared" si="17"/>
        <v>72</v>
      </c>
      <c r="R351" s="16"/>
      <c r="S351" s="16"/>
      <c r="T351" s="16"/>
      <c r="U351" s="175"/>
    </row>
    <row r="352" spans="1:21" ht="14.25">
      <c r="A352" s="42"/>
      <c r="B352" s="37"/>
      <c r="C352" s="16"/>
      <c r="D352" s="16"/>
      <c r="E352" s="16"/>
      <c r="F352" s="16"/>
      <c r="G352" s="16"/>
      <c r="H352" s="16"/>
      <c r="I352" s="16"/>
      <c r="J352" s="20">
        <f aca="true" t="shared" si="18" ref="J352:Q352">J327+J332++J337+J342+J347</f>
        <v>0</v>
      </c>
      <c r="K352" s="22">
        <f t="shared" si="18"/>
        <v>0</v>
      </c>
      <c r="L352" s="22">
        <f t="shared" si="18"/>
        <v>0</v>
      </c>
      <c r="M352" s="22">
        <f t="shared" si="18"/>
        <v>0</v>
      </c>
      <c r="N352" s="22">
        <f t="shared" si="18"/>
        <v>0</v>
      </c>
      <c r="O352" s="22">
        <f t="shared" si="18"/>
        <v>0</v>
      </c>
      <c r="P352" s="22">
        <f t="shared" si="18"/>
        <v>6</v>
      </c>
      <c r="Q352" s="38">
        <f t="shared" si="18"/>
        <v>9</v>
      </c>
      <c r="R352" s="16"/>
      <c r="S352" s="16"/>
      <c r="T352" s="16"/>
      <c r="U352" s="175"/>
    </row>
    <row r="353" spans="1:21" ht="15" thickBot="1">
      <c r="A353" s="42"/>
      <c r="B353" s="37"/>
      <c r="C353" s="16"/>
      <c r="D353" s="16"/>
      <c r="E353" s="16"/>
      <c r="F353" s="16"/>
      <c r="G353" s="16"/>
      <c r="H353" s="16"/>
      <c r="I353" s="16"/>
      <c r="J353" s="28">
        <f aca="true" t="shared" si="19" ref="J353:Q353">J328+J333++J338+J343+J348</f>
        <v>0</v>
      </c>
      <c r="K353" s="29">
        <f t="shared" si="19"/>
        <v>0</v>
      </c>
      <c r="L353" s="29">
        <f t="shared" si="19"/>
        <v>0</v>
      </c>
      <c r="M353" s="29">
        <f t="shared" si="19"/>
        <v>0</v>
      </c>
      <c r="N353" s="29">
        <f t="shared" si="19"/>
        <v>0</v>
      </c>
      <c r="O353" s="29">
        <f t="shared" si="19"/>
        <v>60</v>
      </c>
      <c r="P353" s="29">
        <f t="shared" si="19"/>
        <v>274</v>
      </c>
      <c r="Q353" s="52">
        <f t="shared" si="19"/>
        <v>233</v>
      </c>
      <c r="R353" s="16"/>
      <c r="S353" s="16"/>
      <c r="T353" s="16"/>
      <c r="U353" s="175"/>
    </row>
    <row r="354" spans="1:19" ht="15.75" thickBot="1">
      <c r="A354" s="286" t="s">
        <v>41</v>
      </c>
      <c r="B354" s="288"/>
      <c r="C354" s="53">
        <f>D354/36</f>
        <v>39</v>
      </c>
      <c r="D354" s="53">
        <f>SUM(E354:I354)</f>
        <v>1404</v>
      </c>
      <c r="E354" s="53">
        <f>SUM(J349:Q349)</f>
        <v>296</v>
      </c>
      <c r="F354" s="53">
        <f>SUM(J350:Q350)</f>
        <v>290</v>
      </c>
      <c r="G354" s="53">
        <f>SUM(J351:Q351)</f>
        <v>236</v>
      </c>
      <c r="H354" s="53">
        <f>SUM(J352:Q352)</f>
        <v>15</v>
      </c>
      <c r="I354" s="98">
        <f>SUM(J353:Q353)</f>
        <v>567</v>
      </c>
      <c r="J354" s="167">
        <f aca="true" t="shared" si="20" ref="J354:Q354">SUM(J349:J353)</f>
        <v>0</v>
      </c>
      <c r="K354" s="168">
        <f t="shared" si="20"/>
        <v>0</v>
      </c>
      <c r="L354" s="168">
        <f t="shared" si="20"/>
        <v>0</v>
      </c>
      <c r="M354" s="168">
        <f t="shared" si="20"/>
        <v>0</v>
      </c>
      <c r="N354" s="168">
        <f t="shared" si="20"/>
        <v>0</v>
      </c>
      <c r="O354" s="194">
        <f t="shared" si="20"/>
        <v>180</v>
      </c>
      <c r="P354" s="168">
        <f t="shared" si="20"/>
        <v>702</v>
      </c>
      <c r="Q354" s="126">
        <f t="shared" si="20"/>
        <v>522</v>
      </c>
      <c r="R354" s="78"/>
      <c r="S354" s="57"/>
    </row>
    <row r="355" spans="1:19" ht="15.75" thickBot="1">
      <c r="A355" s="69"/>
      <c r="B355" s="69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8"/>
      <c r="S355" s="57"/>
    </row>
    <row r="356" spans="1:21" ht="12.75" customHeight="1" thickBot="1">
      <c r="A356" s="107"/>
      <c r="B356" s="71"/>
      <c r="C356" s="282" t="s">
        <v>343</v>
      </c>
      <c r="D356" s="309" t="s">
        <v>112</v>
      </c>
      <c r="E356" s="310"/>
      <c r="F356" s="310"/>
      <c r="G356" s="310"/>
      <c r="H356" s="310"/>
      <c r="I356" s="311"/>
      <c r="J356" s="312" t="s">
        <v>1</v>
      </c>
      <c r="K356" s="313"/>
      <c r="L356" s="313"/>
      <c r="M356" s="313"/>
      <c r="N356" s="313"/>
      <c r="O356" s="313"/>
      <c r="P356" s="313"/>
      <c r="Q356" s="314"/>
      <c r="R356" s="312" t="s">
        <v>2</v>
      </c>
      <c r="S356" s="313"/>
      <c r="T356" s="314"/>
      <c r="U356" s="107"/>
    </row>
    <row r="357" spans="1:21" ht="12.75" customHeight="1" thickBot="1">
      <c r="A357" s="72" t="s">
        <v>265</v>
      </c>
      <c r="B357" s="73"/>
      <c r="C357" s="283"/>
      <c r="D357" s="279" t="s">
        <v>341</v>
      </c>
      <c r="E357" s="302" t="s">
        <v>113</v>
      </c>
      <c r="F357" s="303"/>
      <c r="G357" s="303"/>
      <c r="H357" s="303"/>
      <c r="I357" s="71"/>
      <c r="J357" s="289" t="s">
        <v>5</v>
      </c>
      <c r="K357" s="290"/>
      <c r="L357" s="289" t="s">
        <v>6</v>
      </c>
      <c r="M357" s="290"/>
      <c r="N357" s="289" t="s">
        <v>7</v>
      </c>
      <c r="O357" s="290"/>
      <c r="P357" s="289" t="s">
        <v>8</v>
      </c>
      <c r="Q357" s="290"/>
      <c r="R357" s="306" t="s">
        <v>141</v>
      </c>
      <c r="S357" s="282" t="s">
        <v>338</v>
      </c>
      <c r="T357" s="306" t="s">
        <v>42</v>
      </c>
      <c r="U357" s="72" t="s">
        <v>9</v>
      </c>
    </row>
    <row r="358" spans="1:21" ht="12.75" customHeight="1" thickBot="1">
      <c r="A358" s="72" t="s">
        <v>3</v>
      </c>
      <c r="B358" s="72" t="s">
        <v>0</v>
      </c>
      <c r="C358" s="283"/>
      <c r="D358" s="280"/>
      <c r="E358" s="282" t="s">
        <v>342</v>
      </c>
      <c r="F358" s="276" t="s">
        <v>344</v>
      </c>
      <c r="G358" s="282" t="s">
        <v>345</v>
      </c>
      <c r="H358" s="279" t="s">
        <v>340</v>
      </c>
      <c r="I358" s="281" t="s">
        <v>339</v>
      </c>
      <c r="J358" s="123" t="s">
        <v>11</v>
      </c>
      <c r="K358" s="124" t="s">
        <v>12</v>
      </c>
      <c r="L358" s="123" t="s">
        <v>13</v>
      </c>
      <c r="M358" s="124" t="s">
        <v>14</v>
      </c>
      <c r="N358" s="123" t="s">
        <v>15</v>
      </c>
      <c r="O358" s="124" t="s">
        <v>16</v>
      </c>
      <c r="P358" s="123" t="s">
        <v>17</v>
      </c>
      <c r="Q358" s="113" t="s">
        <v>18</v>
      </c>
      <c r="R358" s="281"/>
      <c r="S358" s="283"/>
      <c r="T358" s="281"/>
      <c r="U358" s="72" t="s">
        <v>19</v>
      </c>
    </row>
    <row r="359" spans="1:21" ht="12.75" customHeight="1">
      <c r="A359" s="73"/>
      <c r="B359" s="72" t="s">
        <v>4</v>
      </c>
      <c r="C359" s="283"/>
      <c r="D359" s="280"/>
      <c r="E359" s="283"/>
      <c r="F359" s="277"/>
      <c r="G359" s="283"/>
      <c r="H359" s="280"/>
      <c r="I359" s="281"/>
      <c r="J359" s="120" t="s">
        <v>20</v>
      </c>
      <c r="K359" s="121" t="s">
        <v>20</v>
      </c>
      <c r="L359" s="6" t="s">
        <v>20</v>
      </c>
      <c r="M359" s="121" t="s">
        <v>20</v>
      </c>
      <c r="N359" s="6" t="s">
        <v>20</v>
      </c>
      <c r="O359" s="6" t="s">
        <v>20</v>
      </c>
      <c r="P359" s="121" t="s">
        <v>20</v>
      </c>
      <c r="Q359" s="6" t="s">
        <v>20</v>
      </c>
      <c r="R359" s="278"/>
      <c r="S359" s="283"/>
      <c r="T359" s="281"/>
      <c r="U359" s="72" t="s">
        <v>21</v>
      </c>
    </row>
    <row r="360" spans="1:21" ht="12.75" customHeight="1">
      <c r="A360" s="73"/>
      <c r="B360" s="73"/>
      <c r="C360" s="283"/>
      <c r="D360" s="280"/>
      <c r="E360" s="283"/>
      <c r="F360" s="277"/>
      <c r="G360" s="283"/>
      <c r="H360" s="280"/>
      <c r="I360" s="281"/>
      <c r="J360" s="7" t="s">
        <v>22</v>
      </c>
      <c r="K360" s="8" t="s">
        <v>22</v>
      </c>
      <c r="L360" s="7" t="s">
        <v>22</v>
      </c>
      <c r="M360" s="8" t="s">
        <v>22</v>
      </c>
      <c r="N360" s="7" t="s">
        <v>22</v>
      </c>
      <c r="O360" s="7" t="s">
        <v>22</v>
      </c>
      <c r="P360" s="8" t="s">
        <v>22</v>
      </c>
      <c r="Q360" s="7" t="s">
        <v>22</v>
      </c>
      <c r="R360" s="278"/>
      <c r="S360" s="283"/>
      <c r="T360" s="281"/>
      <c r="U360" s="72"/>
    </row>
    <row r="361" spans="1:21" ht="12.75" customHeight="1">
      <c r="A361" s="73"/>
      <c r="B361" s="73"/>
      <c r="C361" s="283"/>
      <c r="D361" s="280"/>
      <c r="E361" s="283"/>
      <c r="F361" s="277"/>
      <c r="G361" s="283"/>
      <c r="H361" s="280"/>
      <c r="I361" s="281"/>
      <c r="J361" s="7" t="s">
        <v>23</v>
      </c>
      <c r="K361" s="8" t="s">
        <v>23</v>
      </c>
      <c r="L361" s="7" t="s">
        <v>23</v>
      </c>
      <c r="M361" s="8" t="s">
        <v>23</v>
      </c>
      <c r="N361" s="7" t="s">
        <v>23</v>
      </c>
      <c r="O361" s="7" t="s">
        <v>23</v>
      </c>
      <c r="P361" s="8" t="s">
        <v>23</v>
      </c>
      <c r="Q361" s="7" t="s">
        <v>23</v>
      </c>
      <c r="R361" s="278"/>
      <c r="S361" s="283"/>
      <c r="T361" s="281"/>
      <c r="U361" s="72"/>
    </row>
    <row r="362" spans="1:21" ht="12.75" customHeight="1">
      <c r="A362" s="73"/>
      <c r="B362" s="73"/>
      <c r="C362" s="283"/>
      <c r="D362" s="280"/>
      <c r="E362" s="283"/>
      <c r="F362" s="277"/>
      <c r="G362" s="283"/>
      <c r="H362" s="280"/>
      <c r="I362" s="281"/>
      <c r="J362" s="7" t="s">
        <v>61</v>
      </c>
      <c r="K362" s="7" t="s">
        <v>61</v>
      </c>
      <c r="L362" s="7" t="s">
        <v>61</v>
      </c>
      <c r="M362" s="7" t="s">
        <v>61</v>
      </c>
      <c r="N362" s="7" t="s">
        <v>61</v>
      </c>
      <c r="O362" s="7" t="s">
        <v>61</v>
      </c>
      <c r="P362" s="7" t="s">
        <v>61</v>
      </c>
      <c r="Q362" s="7" t="s">
        <v>61</v>
      </c>
      <c r="R362" s="278"/>
      <c r="S362" s="283"/>
      <c r="T362" s="281"/>
      <c r="U362" s="72"/>
    </row>
    <row r="363" spans="1:21" ht="12.75" customHeight="1" thickBot="1">
      <c r="A363" s="108"/>
      <c r="B363" s="73"/>
      <c r="C363" s="292"/>
      <c r="D363" s="307"/>
      <c r="E363" s="283"/>
      <c r="F363" s="278"/>
      <c r="G363" s="283"/>
      <c r="H363" s="280"/>
      <c r="I363" s="281"/>
      <c r="J363" s="122" t="s">
        <v>10</v>
      </c>
      <c r="K363" s="122" t="s">
        <v>10</v>
      </c>
      <c r="L363" s="122" t="s">
        <v>10</v>
      </c>
      <c r="M363" s="122" t="s">
        <v>10</v>
      </c>
      <c r="N363" s="122" t="s">
        <v>10</v>
      </c>
      <c r="O363" s="122" t="s">
        <v>10</v>
      </c>
      <c r="P363" s="122" t="s">
        <v>10</v>
      </c>
      <c r="Q363" s="122" t="s">
        <v>10</v>
      </c>
      <c r="R363" s="278"/>
      <c r="S363" s="283"/>
      <c r="T363" s="281"/>
      <c r="U363" s="102"/>
    </row>
    <row r="364" spans="1:21" ht="12.75" customHeight="1" thickBot="1">
      <c r="A364" s="110">
        <v>1</v>
      </c>
      <c r="B364" s="80">
        <v>2</v>
      </c>
      <c r="C364" s="80">
        <v>3</v>
      </c>
      <c r="D364" s="98">
        <v>4</v>
      </c>
      <c r="E364" s="80">
        <v>5</v>
      </c>
      <c r="F364" s="98">
        <v>6</v>
      </c>
      <c r="G364" s="80">
        <v>7</v>
      </c>
      <c r="H364" s="98">
        <v>8</v>
      </c>
      <c r="I364" s="80">
        <v>9</v>
      </c>
      <c r="J364" s="80">
        <v>10</v>
      </c>
      <c r="K364" s="98">
        <v>11</v>
      </c>
      <c r="L364" s="80">
        <v>12</v>
      </c>
      <c r="M364" s="98">
        <v>13</v>
      </c>
      <c r="N364" s="80">
        <v>14</v>
      </c>
      <c r="O364" s="98">
        <v>15</v>
      </c>
      <c r="P364" s="80">
        <v>16</v>
      </c>
      <c r="Q364" s="109">
        <v>17</v>
      </c>
      <c r="R364" s="91">
        <v>18</v>
      </c>
      <c r="S364" s="119">
        <v>19</v>
      </c>
      <c r="T364" s="119">
        <v>20</v>
      </c>
      <c r="U364" s="102">
        <v>21</v>
      </c>
    </row>
    <row r="365" spans="1:21" ht="15.75" thickBot="1">
      <c r="A365" s="286" t="s">
        <v>172</v>
      </c>
      <c r="B365" s="287"/>
      <c r="C365" s="287"/>
      <c r="D365" s="287"/>
      <c r="E365" s="287"/>
      <c r="F365" s="287"/>
      <c r="G365" s="287"/>
      <c r="H365" s="287"/>
      <c r="I365" s="287"/>
      <c r="J365" s="287"/>
      <c r="K365" s="287"/>
      <c r="L365" s="287"/>
      <c r="M365" s="287"/>
      <c r="N365" s="287"/>
      <c r="O365" s="287"/>
      <c r="P365" s="287"/>
      <c r="Q365" s="287"/>
      <c r="R365" s="287"/>
      <c r="S365" s="287"/>
      <c r="T365" s="287"/>
      <c r="U365" s="288"/>
    </row>
    <row r="366" spans="1:21" ht="12.75" customHeight="1">
      <c r="A366" s="14"/>
      <c r="B366" s="32"/>
      <c r="C366" s="14"/>
      <c r="D366" s="14"/>
      <c r="E366" s="36"/>
      <c r="F366" s="32"/>
      <c r="G366" s="14"/>
      <c r="H366" s="12"/>
      <c r="I366" s="12"/>
      <c r="J366" s="44"/>
      <c r="K366" s="45"/>
      <c r="L366" s="45"/>
      <c r="M366" s="45"/>
      <c r="N366" s="45"/>
      <c r="O366" s="45"/>
      <c r="P366" s="45">
        <v>40</v>
      </c>
      <c r="Q366" s="45"/>
      <c r="R366" s="14"/>
      <c r="S366" s="14"/>
      <c r="T366" s="32"/>
      <c r="U366" s="46"/>
    </row>
    <row r="367" spans="1:22" ht="12.75" customHeight="1">
      <c r="A367" s="231" t="s">
        <v>170</v>
      </c>
      <c r="B367" s="16" t="s">
        <v>75</v>
      </c>
      <c r="C367" s="17">
        <f>D367/36</f>
        <v>4</v>
      </c>
      <c r="D367" s="17">
        <f>SUM(E367:I367)</f>
        <v>144</v>
      </c>
      <c r="E367" s="16">
        <f>SUM(J366:Q366)</f>
        <v>40</v>
      </c>
      <c r="F367" s="17">
        <f>SUM(J367:Q367)</f>
        <v>40</v>
      </c>
      <c r="G367" s="17">
        <f>SUM(J368:Q368)</f>
        <v>16</v>
      </c>
      <c r="H367" s="16">
        <f>SUM(J369:Q369)</f>
        <v>0</v>
      </c>
      <c r="I367" s="13">
        <f>SUM(J370:Q370)</f>
        <v>48</v>
      </c>
      <c r="J367" s="20"/>
      <c r="K367" s="21"/>
      <c r="L367" s="22"/>
      <c r="M367" s="22"/>
      <c r="N367" s="22"/>
      <c r="O367" s="22"/>
      <c r="P367" s="22">
        <v>40</v>
      </c>
      <c r="Q367" s="22"/>
      <c r="R367" s="17"/>
      <c r="S367" s="176"/>
      <c r="U367" s="177"/>
      <c r="V367" s="131" t="s">
        <v>371</v>
      </c>
    </row>
    <row r="368" spans="1:21" ht="12.75" customHeight="1">
      <c r="A368" s="231"/>
      <c r="B368" s="16" t="s">
        <v>333</v>
      </c>
      <c r="C368" s="17"/>
      <c r="D368" s="17"/>
      <c r="E368" s="15"/>
      <c r="F368" s="16"/>
      <c r="G368" s="18"/>
      <c r="H368" s="19"/>
      <c r="I368" s="19"/>
      <c r="J368" s="20"/>
      <c r="K368" s="21"/>
      <c r="L368" s="22"/>
      <c r="M368" s="22"/>
      <c r="N368" s="22"/>
      <c r="O368" s="22"/>
      <c r="P368" s="22">
        <v>16</v>
      </c>
      <c r="Q368" s="22"/>
      <c r="R368" s="17"/>
      <c r="S368" s="17">
        <v>7</v>
      </c>
      <c r="T368" s="16"/>
      <c r="U368" s="84" t="s">
        <v>76</v>
      </c>
    </row>
    <row r="369" spans="1:21" ht="12.75" customHeight="1">
      <c r="A369" s="231"/>
      <c r="B369" s="16" t="s">
        <v>230</v>
      </c>
      <c r="C369" s="17"/>
      <c r="D369" s="17"/>
      <c r="E369" s="15"/>
      <c r="F369" s="16"/>
      <c r="G369" s="17"/>
      <c r="H369" s="13"/>
      <c r="I369" s="13"/>
      <c r="J369" s="20"/>
      <c r="K369" s="22"/>
      <c r="L369" s="22"/>
      <c r="M369" s="22"/>
      <c r="N369" s="22"/>
      <c r="O369" s="22"/>
      <c r="P369" s="22"/>
      <c r="Q369" s="22"/>
      <c r="R369" s="17"/>
      <c r="S369" s="17"/>
      <c r="T369" s="16"/>
      <c r="U369" s="84"/>
    </row>
    <row r="370" spans="1:21" ht="12.75" customHeight="1" thickBot="1">
      <c r="A370" s="232"/>
      <c r="B370" s="27"/>
      <c r="C370" s="25"/>
      <c r="D370" s="25"/>
      <c r="E370" s="26"/>
      <c r="F370" s="27"/>
      <c r="G370" s="25"/>
      <c r="H370" s="24"/>
      <c r="I370" s="24"/>
      <c r="J370" s="28"/>
      <c r="K370" s="29"/>
      <c r="L370" s="29"/>
      <c r="M370" s="29"/>
      <c r="N370" s="29"/>
      <c r="O370" s="29"/>
      <c r="P370" s="29">
        <v>48</v>
      </c>
      <c r="Q370" s="29"/>
      <c r="R370" s="25"/>
      <c r="S370" s="25"/>
      <c r="T370" s="27"/>
      <c r="U370" s="171"/>
    </row>
    <row r="371" spans="1:21" ht="12.75" customHeight="1">
      <c r="A371" s="230"/>
      <c r="B371" s="32"/>
      <c r="C371" s="14"/>
      <c r="D371" s="14"/>
      <c r="E371" s="32"/>
      <c r="F371" s="14"/>
      <c r="G371" s="14"/>
      <c r="H371" s="32"/>
      <c r="I371" s="12"/>
      <c r="J371" s="33"/>
      <c r="K371" s="34"/>
      <c r="L371" s="34"/>
      <c r="M371" s="34"/>
      <c r="N371" s="34"/>
      <c r="O371" s="34"/>
      <c r="P371" s="34">
        <v>26</v>
      </c>
      <c r="Q371" s="35"/>
      <c r="R371" s="14"/>
      <c r="S371" s="14"/>
      <c r="T371" s="32"/>
      <c r="U371" s="46"/>
    </row>
    <row r="372" spans="1:22" ht="12.75" customHeight="1">
      <c r="A372" s="231" t="s">
        <v>171</v>
      </c>
      <c r="B372" s="16" t="s">
        <v>334</v>
      </c>
      <c r="C372" s="17">
        <f>D372/36</f>
        <v>4</v>
      </c>
      <c r="D372" s="17">
        <f>SUM(E372:I372)</f>
        <v>144</v>
      </c>
      <c r="E372" s="16">
        <f>SUM(J371:Q371)</f>
        <v>26</v>
      </c>
      <c r="F372" s="17">
        <f>SUM(J372:Q372)</f>
        <v>24</v>
      </c>
      <c r="G372" s="17">
        <f>SUM(J373:Q373)</f>
        <v>10</v>
      </c>
      <c r="H372" s="16">
        <f>SUM(J374:Q374)</f>
        <v>0</v>
      </c>
      <c r="I372" s="13">
        <f>SUM(J375:Q375)</f>
        <v>84</v>
      </c>
      <c r="J372" s="20"/>
      <c r="K372" s="22"/>
      <c r="L372" s="22"/>
      <c r="M372" s="22"/>
      <c r="N372" s="22"/>
      <c r="O372" s="22"/>
      <c r="P372" s="22">
        <v>24</v>
      </c>
      <c r="Q372" s="23"/>
      <c r="R372" s="17"/>
      <c r="S372" s="176"/>
      <c r="U372" s="177"/>
      <c r="V372" s="131" t="s">
        <v>371</v>
      </c>
    </row>
    <row r="373" spans="1:21" ht="12.75" customHeight="1">
      <c r="A373" s="17"/>
      <c r="B373" s="16" t="s">
        <v>335</v>
      </c>
      <c r="C373" s="17"/>
      <c r="D373" s="17"/>
      <c r="E373" s="16"/>
      <c r="F373" s="17"/>
      <c r="G373" s="17"/>
      <c r="H373" s="16"/>
      <c r="I373" s="13"/>
      <c r="J373" s="20"/>
      <c r="K373" s="22"/>
      <c r="L373" s="22"/>
      <c r="M373" s="22"/>
      <c r="N373" s="22"/>
      <c r="O373" s="22"/>
      <c r="P373" s="22">
        <v>10</v>
      </c>
      <c r="Q373" s="23"/>
      <c r="R373" s="17"/>
      <c r="S373" s="17">
        <v>7</v>
      </c>
      <c r="T373" s="16"/>
      <c r="U373" s="84" t="s">
        <v>76</v>
      </c>
    </row>
    <row r="374" spans="1:21" ht="12.75" customHeight="1">
      <c r="A374" s="17"/>
      <c r="B374" s="16" t="s">
        <v>336</v>
      </c>
      <c r="C374" s="17"/>
      <c r="D374" s="17"/>
      <c r="E374" s="16"/>
      <c r="F374" s="17"/>
      <c r="G374" s="17"/>
      <c r="H374" s="16"/>
      <c r="I374" s="13"/>
      <c r="J374" s="20"/>
      <c r="K374" s="22"/>
      <c r="L374" s="22"/>
      <c r="M374" s="22"/>
      <c r="N374" s="22"/>
      <c r="O374" s="22"/>
      <c r="P374" s="22"/>
      <c r="Q374" s="23"/>
      <c r="R374" s="17"/>
      <c r="S374" s="17"/>
      <c r="T374" s="16"/>
      <c r="U374" s="84"/>
    </row>
    <row r="375" spans="1:21" ht="12.75" customHeight="1" thickBot="1">
      <c r="A375" s="25"/>
      <c r="B375" s="27"/>
      <c r="C375" s="25"/>
      <c r="D375" s="25"/>
      <c r="E375" s="27"/>
      <c r="F375" s="25"/>
      <c r="G375" s="25"/>
      <c r="H375" s="27"/>
      <c r="I375" s="24"/>
      <c r="J375" s="28"/>
      <c r="K375" s="29"/>
      <c r="L375" s="29"/>
      <c r="M375" s="29"/>
      <c r="N375" s="29"/>
      <c r="O375" s="29"/>
      <c r="P375" s="29">
        <v>84</v>
      </c>
      <c r="Q375" s="26"/>
      <c r="R375" s="25"/>
      <c r="S375" s="25"/>
      <c r="T375" s="27"/>
      <c r="U375" s="171"/>
    </row>
    <row r="376" spans="1:21" ht="12.75" customHeight="1">
      <c r="A376" s="14"/>
      <c r="B376" s="32"/>
      <c r="C376" s="14"/>
      <c r="D376" s="14"/>
      <c r="E376" s="32"/>
      <c r="F376" s="14"/>
      <c r="G376" s="14"/>
      <c r="H376" s="32"/>
      <c r="I376" s="12"/>
      <c r="J376" s="33"/>
      <c r="K376" s="34"/>
      <c r="L376" s="34"/>
      <c r="M376" s="34"/>
      <c r="N376" s="34"/>
      <c r="O376" s="34"/>
      <c r="P376" s="45">
        <v>26</v>
      </c>
      <c r="Q376" s="45"/>
      <c r="R376" s="14"/>
      <c r="S376" s="14"/>
      <c r="T376" s="32"/>
      <c r="U376" s="46"/>
    </row>
    <row r="377" spans="1:21" ht="12.75" customHeight="1">
      <c r="A377" s="17" t="s">
        <v>173</v>
      </c>
      <c r="B377" s="16" t="s">
        <v>75</v>
      </c>
      <c r="C377" s="17">
        <f>D377/36</f>
        <v>4</v>
      </c>
      <c r="D377" s="17">
        <f>SUM(E377:I377)</f>
        <v>144</v>
      </c>
      <c r="E377" s="16">
        <f>SUM(J376:Q376)</f>
        <v>26</v>
      </c>
      <c r="F377" s="17">
        <f>SUM(J377:Q377)</f>
        <v>24</v>
      </c>
      <c r="G377" s="17">
        <f>SUM(J378:Q378)</f>
        <v>10</v>
      </c>
      <c r="H377" s="16">
        <f>SUM(J379:Q379)</f>
        <v>0</v>
      </c>
      <c r="I377" s="13">
        <f>SUM(J380:Q380)</f>
        <v>84</v>
      </c>
      <c r="J377" s="20"/>
      <c r="K377" s="22"/>
      <c r="L377" s="22"/>
      <c r="M377" s="22"/>
      <c r="N377" s="22"/>
      <c r="O377" s="22"/>
      <c r="P377" s="22">
        <v>24</v>
      </c>
      <c r="Q377" s="22"/>
      <c r="R377" s="17"/>
      <c r="S377" s="17" t="s">
        <v>222</v>
      </c>
      <c r="T377" s="16"/>
      <c r="U377" s="177"/>
    </row>
    <row r="378" spans="1:21" ht="12.75" customHeight="1">
      <c r="A378" s="17"/>
      <c r="B378" s="16" t="s">
        <v>437</v>
      </c>
      <c r="C378" s="17"/>
      <c r="D378" s="17"/>
      <c r="E378" s="16"/>
      <c r="F378" s="17"/>
      <c r="G378" s="17"/>
      <c r="H378" s="16"/>
      <c r="I378" s="13"/>
      <c r="J378" s="20"/>
      <c r="K378" s="22"/>
      <c r="L378" s="22"/>
      <c r="M378" s="22"/>
      <c r="N378" s="22"/>
      <c r="O378" s="22"/>
      <c r="P378" s="22">
        <v>10</v>
      </c>
      <c r="Q378" s="22"/>
      <c r="R378" s="17"/>
      <c r="S378" s="17">
        <v>7</v>
      </c>
      <c r="T378" s="16"/>
      <c r="U378" s="84" t="s">
        <v>76</v>
      </c>
    </row>
    <row r="379" spans="1:21" ht="12.75" customHeight="1">
      <c r="A379" s="17"/>
      <c r="B379" s="16" t="s">
        <v>438</v>
      </c>
      <c r="C379" s="17"/>
      <c r="D379" s="17"/>
      <c r="E379" s="16"/>
      <c r="F379" s="17"/>
      <c r="G379" s="17"/>
      <c r="H379" s="16"/>
      <c r="I379" s="13"/>
      <c r="J379" s="47"/>
      <c r="K379" s="48"/>
      <c r="L379" s="48"/>
      <c r="M379" s="48"/>
      <c r="N379" s="48"/>
      <c r="O379" s="48"/>
      <c r="P379" s="22"/>
      <c r="Q379" s="22"/>
      <c r="R379" s="17"/>
      <c r="S379" s="17"/>
      <c r="T379" s="16"/>
      <c r="U379" s="84"/>
    </row>
    <row r="380" spans="1:21" ht="12.75" customHeight="1" thickBot="1">
      <c r="A380" s="25"/>
      <c r="B380" s="27"/>
      <c r="C380" s="25"/>
      <c r="D380" s="25"/>
      <c r="E380" s="27"/>
      <c r="F380" s="25"/>
      <c r="G380" s="25"/>
      <c r="H380" s="27"/>
      <c r="I380" s="24"/>
      <c r="J380" s="28"/>
      <c r="K380" s="29"/>
      <c r="L380" s="29"/>
      <c r="M380" s="29"/>
      <c r="N380" s="29"/>
      <c r="O380" s="29"/>
      <c r="P380" s="29">
        <v>84</v>
      </c>
      <c r="Q380" s="29"/>
      <c r="R380" s="25"/>
      <c r="S380" s="25"/>
      <c r="T380" s="27"/>
      <c r="U380" s="171"/>
    </row>
    <row r="381" spans="1:21" ht="12.75" customHeight="1">
      <c r="A381" s="17"/>
      <c r="B381" s="16"/>
      <c r="C381" s="17"/>
      <c r="D381" s="17"/>
      <c r="E381" s="16"/>
      <c r="F381" s="17"/>
      <c r="G381" s="17"/>
      <c r="H381" s="16"/>
      <c r="I381" s="14"/>
      <c r="J381" s="64"/>
      <c r="K381" s="60"/>
      <c r="L381" s="58"/>
      <c r="M381" s="58"/>
      <c r="N381" s="58"/>
      <c r="O381" s="58"/>
      <c r="P381" s="34"/>
      <c r="Q381" s="59">
        <v>26</v>
      </c>
      <c r="R381" s="14"/>
      <c r="S381" s="14"/>
      <c r="T381" s="32"/>
      <c r="U381" s="46"/>
    </row>
    <row r="382" spans="1:22" ht="12.75" customHeight="1">
      <c r="A382" s="231" t="s">
        <v>174</v>
      </c>
      <c r="B382" s="16" t="s">
        <v>156</v>
      </c>
      <c r="C382" s="17">
        <f>D382/36</f>
        <v>4</v>
      </c>
      <c r="D382" s="17">
        <f>SUM(E382:I382)</f>
        <v>144</v>
      </c>
      <c r="E382" s="16">
        <f>SUM(J381:Q381)</f>
        <v>26</v>
      </c>
      <c r="F382" s="17">
        <f>SUM(J382:Q382)</f>
        <v>24</v>
      </c>
      <c r="G382" s="17">
        <f>SUM(J383:Q383)</f>
        <v>10</v>
      </c>
      <c r="H382" s="16">
        <f>SUM(J384:Q384)</f>
        <v>0</v>
      </c>
      <c r="I382" s="17">
        <f>SUM(J385:Q385)</f>
        <v>84</v>
      </c>
      <c r="J382" s="67"/>
      <c r="K382" s="61"/>
      <c r="L382" s="22"/>
      <c r="M382" s="22"/>
      <c r="N382" s="22"/>
      <c r="O382" s="22"/>
      <c r="P382" s="22"/>
      <c r="Q382" s="38">
        <v>24</v>
      </c>
      <c r="R382" s="17"/>
      <c r="S382" s="17" t="s">
        <v>222</v>
      </c>
      <c r="T382" s="16"/>
      <c r="U382" s="177"/>
      <c r="V382" s="131" t="s">
        <v>371</v>
      </c>
    </row>
    <row r="383" spans="1:21" ht="12.75" customHeight="1">
      <c r="A383" s="231"/>
      <c r="B383" s="16" t="s">
        <v>69</v>
      </c>
      <c r="C383" s="17"/>
      <c r="D383" s="17"/>
      <c r="E383" s="16"/>
      <c r="F383" s="17"/>
      <c r="G383" s="17"/>
      <c r="H383" s="16"/>
      <c r="I383" s="17"/>
      <c r="J383" s="64"/>
      <c r="K383" s="61"/>
      <c r="L383" s="22"/>
      <c r="M383" s="22"/>
      <c r="N383" s="22"/>
      <c r="O383" s="22"/>
      <c r="P383" s="22"/>
      <c r="Q383" s="38">
        <v>10</v>
      </c>
      <c r="R383" s="17"/>
      <c r="S383" s="17">
        <v>8</v>
      </c>
      <c r="T383" s="16"/>
      <c r="U383" s="84" t="s">
        <v>76</v>
      </c>
    </row>
    <row r="384" spans="1:21" ht="12.75" customHeight="1">
      <c r="A384" s="231"/>
      <c r="B384" s="16"/>
      <c r="C384" s="17"/>
      <c r="D384" s="17"/>
      <c r="E384" s="16"/>
      <c r="F384" s="17"/>
      <c r="G384" s="17"/>
      <c r="H384" s="16"/>
      <c r="I384" s="17"/>
      <c r="J384" s="67"/>
      <c r="K384" s="62"/>
      <c r="L384" s="48"/>
      <c r="M384" s="48"/>
      <c r="N384" s="48"/>
      <c r="O384" s="48"/>
      <c r="P384" s="22"/>
      <c r="Q384" s="38"/>
      <c r="R384" s="17"/>
      <c r="S384" s="17"/>
      <c r="T384" s="16"/>
      <c r="U384" s="84"/>
    </row>
    <row r="385" spans="1:21" ht="12.75" customHeight="1" thickBot="1">
      <c r="A385" s="231"/>
      <c r="B385" s="16"/>
      <c r="C385" s="25"/>
      <c r="D385" s="25"/>
      <c r="E385" s="27"/>
      <c r="F385" s="25"/>
      <c r="G385" s="25"/>
      <c r="H385" s="27"/>
      <c r="I385" s="25"/>
      <c r="J385" s="65"/>
      <c r="K385" s="63"/>
      <c r="L385" s="29"/>
      <c r="M385" s="29"/>
      <c r="N385" s="29"/>
      <c r="O385" s="29"/>
      <c r="P385" s="41"/>
      <c r="Q385" s="26">
        <v>84</v>
      </c>
      <c r="R385" s="17"/>
      <c r="S385" s="17"/>
      <c r="T385" s="16"/>
      <c r="U385" s="84"/>
    </row>
    <row r="386" spans="1:21" ht="12.75" customHeight="1">
      <c r="A386" s="227"/>
      <c r="B386" s="14"/>
      <c r="C386" s="36"/>
      <c r="D386" s="14"/>
      <c r="E386" s="32"/>
      <c r="F386" s="14"/>
      <c r="G386" s="14"/>
      <c r="H386" s="32"/>
      <c r="I386" s="14"/>
      <c r="J386" s="33"/>
      <c r="K386" s="34"/>
      <c r="L386" s="34"/>
      <c r="M386" s="34"/>
      <c r="N386" s="34"/>
      <c r="O386" s="34"/>
      <c r="P386" s="45"/>
      <c r="Q386" s="39">
        <v>26</v>
      </c>
      <c r="R386" s="36"/>
      <c r="S386" s="14"/>
      <c r="T386" s="32"/>
      <c r="U386" s="46"/>
    </row>
    <row r="387" spans="1:22" ht="12.75" customHeight="1">
      <c r="A387" s="228" t="s">
        <v>177</v>
      </c>
      <c r="B387" s="17" t="s">
        <v>133</v>
      </c>
      <c r="C387" s="15">
        <f>D387/36</f>
        <v>4</v>
      </c>
      <c r="D387" s="17">
        <f>SUM(E387:I387)</f>
        <v>144</v>
      </c>
      <c r="E387" s="16">
        <f>SUM(J386:Q386)</f>
        <v>26</v>
      </c>
      <c r="F387" s="17">
        <f>SUM(J387:Q387)</f>
        <v>24</v>
      </c>
      <c r="G387" s="17">
        <f>SUM(J388:Q388)</f>
        <v>10</v>
      </c>
      <c r="H387" s="16">
        <f>SUM(J389:Q389)</f>
        <v>0</v>
      </c>
      <c r="I387" s="13">
        <f>SUM(J390:Q390)</f>
        <v>84</v>
      </c>
      <c r="J387" s="20"/>
      <c r="K387" s="22"/>
      <c r="L387" s="22"/>
      <c r="M387" s="22"/>
      <c r="N387" s="22"/>
      <c r="O387" s="22"/>
      <c r="P387" s="22"/>
      <c r="Q387" s="38">
        <v>24</v>
      </c>
      <c r="R387" s="15"/>
      <c r="S387" s="176"/>
      <c r="U387" s="84" t="s">
        <v>245</v>
      </c>
      <c r="V387" s="131" t="s">
        <v>371</v>
      </c>
    </row>
    <row r="388" spans="1:21" ht="12.75" customHeight="1">
      <c r="A388" s="13"/>
      <c r="B388" s="18" t="s">
        <v>214</v>
      </c>
      <c r="C388" s="15"/>
      <c r="D388" s="17"/>
      <c r="E388" s="16"/>
      <c r="F388" s="17"/>
      <c r="G388" s="17"/>
      <c r="H388" s="16"/>
      <c r="I388" s="17"/>
      <c r="J388" s="20"/>
      <c r="K388" s="22"/>
      <c r="L388" s="22"/>
      <c r="M388" s="22"/>
      <c r="N388" s="22"/>
      <c r="O388" s="22"/>
      <c r="P388" s="22"/>
      <c r="Q388" s="38">
        <v>10</v>
      </c>
      <c r="R388" s="15"/>
      <c r="S388" s="17">
        <v>8</v>
      </c>
      <c r="T388" s="16"/>
      <c r="U388" s="177"/>
    </row>
    <row r="389" spans="1:21" ht="12.75" customHeight="1">
      <c r="A389" s="13"/>
      <c r="B389" s="17" t="s">
        <v>337</v>
      </c>
      <c r="C389" s="15"/>
      <c r="D389" s="17"/>
      <c r="E389" s="16"/>
      <c r="F389" s="17"/>
      <c r="G389" s="17"/>
      <c r="H389" s="16"/>
      <c r="I389" s="17"/>
      <c r="J389" s="20"/>
      <c r="K389" s="22"/>
      <c r="L389" s="22"/>
      <c r="M389" s="22"/>
      <c r="N389" s="22"/>
      <c r="O389" s="22"/>
      <c r="P389" s="22"/>
      <c r="Q389" s="38"/>
      <c r="R389" s="15"/>
      <c r="S389" s="17"/>
      <c r="T389" s="16"/>
      <c r="U389" s="84" t="s">
        <v>246</v>
      </c>
    </row>
    <row r="390" spans="1:21" ht="15" thickBot="1">
      <c r="A390" s="24"/>
      <c r="B390" s="182"/>
      <c r="C390" s="26"/>
      <c r="D390" s="25"/>
      <c r="E390" s="27"/>
      <c r="F390" s="25"/>
      <c r="G390" s="25"/>
      <c r="H390" s="27"/>
      <c r="I390" s="25"/>
      <c r="J390" s="47"/>
      <c r="K390" s="48"/>
      <c r="L390" s="48"/>
      <c r="M390" s="48"/>
      <c r="N390" s="48"/>
      <c r="O390" s="48"/>
      <c r="P390" s="48"/>
      <c r="Q390" s="179">
        <v>84</v>
      </c>
      <c r="R390" s="26"/>
      <c r="S390" s="25"/>
      <c r="T390" s="27"/>
      <c r="U390" s="171"/>
    </row>
    <row r="391" spans="1:21" ht="14.25">
      <c r="A391" s="42"/>
      <c r="B391" s="37"/>
      <c r="C391" s="16"/>
      <c r="D391" s="16"/>
      <c r="E391" s="16"/>
      <c r="F391" s="16"/>
      <c r="G391" s="16"/>
      <c r="H391" s="16"/>
      <c r="I391" s="16"/>
      <c r="J391" s="33">
        <f>J366+J371++J376+J381+J386</f>
        <v>0</v>
      </c>
      <c r="K391" s="34">
        <f aca="true" t="shared" si="21" ref="K391:Q391">K366+K371++K376+K381+K386</f>
        <v>0</v>
      </c>
      <c r="L391" s="34">
        <f t="shared" si="21"/>
        <v>0</v>
      </c>
      <c r="M391" s="34">
        <f t="shared" si="21"/>
        <v>0</v>
      </c>
      <c r="N391" s="34">
        <f t="shared" si="21"/>
        <v>0</v>
      </c>
      <c r="O391" s="34">
        <f t="shared" si="21"/>
        <v>0</v>
      </c>
      <c r="P391" s="34">
        <f t="shared" si="21"/>
        <v>92</v>
      </c>
      <c r="Q391" s="39">
        <f t="shared" si="21"/>
        <v>52</v>
      </c>
      <c r="R391" s="16"/>
      <c r="S391" s="16"/>
      <c r="T391" s="16"/>
      <c r="U391" s="175"/>
    </row>
    <row r="392" spans="1:21" ht="14.25">
      <c r="A392" s="42"/>
      <c r="B392" s="37"/>
      <c r="C392" s="16"/>
      <c r="D392" s="16"/>
      <c r="E392" s="16"/>
      <c r="F392" s="16"/>
      <c r="G392" s="16"/>
      <c r="H392" s="16"/>
      <c r="I392" s="16"/>
      <c r="J392" s="20">
        <f>J367+J372++J377+J382+J387</f>
        <v>0</v>
      </c>
      <c r="K392" s="22">
        <f aca="true" t="shared" si="22" ref="K392:Q393">K367+K372++K377+K382+K387</f>
        <v>0</v>
      </c>
      <c r="L392" s="22">
        <f t="shared" si="22"/>
        <v>0</v>
      </c>
      <c r="M392" s="22">
        <f t="shared" si="22"/>
        <v>0</v>
      </c>
      <c r="N392" s="22">
        <f t="shared" si="22"/>
        <v>0</v>
      </c>
      <c r="O392" s="22">
        <f t="shared" si="22"/>
        <v>0</v>
      </c>
      <c r="P392" s="22">
        <f t="shared" si="22"/>
        <v>88</v>
      </c>
      <c r="Q392" s="38">
        <f t="shared" si="22"/>
        <v>48</v>
      </c>
      <c r="R392" s="16"/>
      <c r="S392" s="16"/>
      <c r="T392" s="16"/>
      <c r="U392" s="175"/>
    </row>
    <row r="393" spans="1:21" ht="14.25">
      <c r="A393" s="42"/>
      <c r="B393" s="37"/>
      <c r="C393" s="16"/>
      <c r="D393" s="16"/>
      <c r="E393" s="16"/>
      <c r="F393" s="16"/>
      <c r="G393" s="16"/>
      <c r="H393" s="16"/>
      <c r="I393" s="16"/>
      <c r="J393" s="20">
        <f>J368+J373++J378+J383+J388</f>
        <v>0</v>
      </c>
      <c r="K393" s="22">
        <f t="shared" si="22"/>
        <v>0</v>
      </c>
      <c r="L393" s="22">
        <f t="shared" si="22"/>
        <v>0</v>
      </c>
      <c r="M393" s="22">
        <f t="shared" si="22"/>
        <v>0</v>
      </c>
      <c r="N393" s="22">
        <f t="shared" si="22"/>
        <v>0</v>
      </c>
      <c r="O393" s="22">
        <f t="shared" si="22"/>
        <v>0</v>
      </c>
      <c r="P393" s="22">
        <f t="shared" si="22"/>
        <v>36</v>
      </c>
      <c r="Q393" s="38">
        <f t="shared" si="22"/>
        <v>20</v>
      </c>
      <c r="R393" s="16"/>
      <c r="S393" s="16"/>
      <c r="T393" s="16"/>
      <c r="U393" s="175"/>
    </row>
    <row r="394" spans="1:21" ht="14.25">
      <c r="A394" s="42"/>
      <c r="B394" s="37"/>
      <c r="C394" s="16"/>
      <c r="D394" s="16"/>
      <c r="E394" s="16"/>
      <c r="F394" s="16"/>
      <c r="G394" s="16"/>
      <c r="H394" s="16"/>
      <c r="I394" s="16"/>
      <c r="J394" s="20">
        <f aca="true" t="shared" si="23" ref="J394:Q394">J369+J374++J379+J384+J389</f>
        <v>0</v>
      </c>
      <c r="K394" s="22">
        <f t="shared" si="23"/>
        <v>0</v>
      </c>
      <c r="L394" s="22">
        <f t="shared" si="23"/>
        <v>0</v>
      </c>
      <c r="M394" s="22">
        <f t="shared" si="23"/>
        <v>0</v>
      </c>
      <c r="N394" s="22">
        <f t="shared" si="23"/>
        <v>0</v>
      </c>
      <c r="O394" s="22">
        <f t="shared" si="23"/>
        <v>0</v>
      </c>
      <c r="P394" s="22">
        <f t="shared" si="23"/>
        <v>0</v>
      </c>
      <c r="Q394" s="38">
        <f t="shared" si="23"/>
        <v>0</v>
      </c>
      <c r="R394" s="16"/>
      <c r="S394" s="16"/>
      <c r="T394" s="16"/>
      <c r="U394" s="175"/>
    </row>
    <row r="395" spans="1:21" ht="15" thickBot="1">
      <c r="A395" s="42"/>
      <c r="B395" s="37"/>
      <c r="C395" s="16"/>
      <c r="D395" s="16"/>
      <c r="E395" s="16"/>
      <c r="F395" s="16"/>
      <c r="G395" s="16"/>
      <c r="H395" s="16"/>
      <c r="I395" s="16"/>
      <c r="J395" s="28">
        <f aca="true" t="shared" si="24" ref="J395:Q395">J370+J375++J380+J385+J390</f>
        <v>0</v>
      </c>
      <c r="K395" s="29">
        <f t="shared" si="24"/>
        <v>0</v>
      </c>
      <c r="L395" s="29">
        <f t="shared" si="24"/>
        <v>0</v>
      </c>
      <c r="M395" s="29">
        <f t="shared" si="24"/>
        <v>0</v>
      </c>
      <c r="N395" s="29">
        <f t="shared" si="24"/>
        <v>0</v>
      </c>
      <c r="O395" s="29">
        <f t="shared" si="24"/>
        <v>0</v>
      </c>
      <c r="P395" s="29">
        <f t="shared" si="24"/>
        <v>216</v>
      </c>
      <c r="Q395" s="52">
        <f t="shared" si="24"/>
        <v>168</v>
      </c>
      <c r="R395" s="16"/>
      <c r="S395" s="16"/>
      <c r="T395" s="16"/>
      <c r="U395" s="175"/>
    </row>
    <row r="396" spans="1:21" ht="15.75" thickBot="1">
      <c r="A396" s="286" t="s">
        <v>41</v>
      </c>
      <c r="B396" s="288"/>
      <c r="C396" s="53">
        <f>D396/36</f>
        <v>20</v>
      </c>
      <c r="D396" s="53">
        <f>SUM(E396:I396)</f>
        <v>720</v>
      </c>
      <c r="E396" s="53">
        <f>SUM(J391:Q391)</f>
        <v>144</v>
      </c>
      <c r="F396" s="53">
        <f>SUM(J392:Q392)</f>
        <v>136</v>
      </c>
      <c r="G396" s="53">
        <f>SUM(J393:Q393)</f>
        <v>56</v>
      </c>
      <c r="H396" s="53">
        <f>SUM(J394:Q394)</f>
        <v>0</v>
      </c>
      <c r="I396" s="98">
        <f>SUM(J395:Q395)</f>
        <v>384</v>
      </c>
      <c r="J396" s="167">
        <f aca="true" t="shared" si="25" ref="J396:Q396">SUM(J391:J395)</f>
        <v>0</v>
      </c>
      <c r="K396" s="167">
        <f t="shared" si="25"/>
        <v>0</v>
      </c>
      <c r="L396" s="167">
        <f t="shared" si="25"/>
        <v>0</v>
      </c>
      <c r="M396" s="167">
        <f t="shared" si="25"/>
        <v>0</v>
      </c>
      <c r="N396" s="167">
        <f t="shared" si="25"/>
        <v>0</v>
      </c>
      <c r="O396" s="167">
        <f t="shared" si="25"/>
        <v>0</v>
      </c>
      <c r="P396" s="167">
        <f t="shared" si="25"/>
        <v>432</v>
      </c>
      <c r="Q396" s="126">
        <f t="shared" si="25"/>
        <v>288</v>
      </c>
      <c r="R396" s="16"/>
      <c r="S396" s="16"/>
      <c r="T396" s="16"/>
      <c r="U396" s="175"/>
    </row>
    <row r="397" spans="1:21" ht="12.75" customHeight="1" thickBot="1">
      <c r="A397" s="69"/>
      <c r="B397" s="69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6"/>
      <c r="S397" s="16"/>
      <c r="T397" s="16"/>
      <c r="U397" s="175"/>
    </row>
    <row r="398" spans="1:17" ht="16.5" customHeight="1" thickBot="1">
      <c r="A398" s="214" t="s">
        <v>143</v>
      </c>
      <c r="B398" s="97"/>
      <c r="C398" s="80">
        <f>D398/36</f>
        <v>267</v>
      </c>
      <c r="D398" s="116">
        <f>SUM(E398:I398)</f>
        <v>9612</v>
      </c>
      <c r="E398" s="99">
        <f>SUM(J398:Q398)</f>
        <v>1592</v>
      </c>
      <c r="F398" s="99">
        <f>SUM(J399:Q399)</f>
        <v>1988</v>
      </c>
      <c r="G398" s="99">
        <f>SUM(J400:Q400)</f>
        <v>1392</v>
      </c>
      <c r="H398" s="99">
        <f>SUM(J401:Q401)</f>
        <v>99</v>
      </c>
      <c r="I398" s="169">
        <f>SUM(J402:Q402)</f>
        <v>4541</v>
      </c>
      <c r="J398" s="170">
        <f aca="true" t="shared" si="26" ref="J398:Q402">J73+J130+J243+J305+J349+J391</f>
        <v>164</v>
      </c>
      <c r="K398" s="170">
        <f t="shared" si="26"/>
        <v>184</v>
      </c>
      <c r="L398" s="170">
        <f t="shared" si="26"/>
        <v>208</v>
      </c>
      <c r="M398" s="170">
        <f t="shared" si="26"/>
        <v>206</v>
      </c>
      <c r="N398" s="170">
        <f t="shared" si="26"/>
        <v>230</v>
      </c>
      <c r="O398" s="170">
        <f t="shared" si="26"/>
        <v>200</v>
      </c>
      <c r="P398" s="170">
        <f t="shared" si="26"/>
        <v>246</v>
      </c>
      <c r="Q398" s="170">
        <f t="shared" si="26"/>
        <v>154</v>
      </c>
    </row>
    <row r="399" spans="1:17" ht="18" customHeight="1" thickBot="1">
      <c r="A399" s="214" t="s">
        <v>144</v>
      </c>
      <c r="B399" s="97"/>
      <c r="C399" s="95"/>
      <c r="D399" s="95"/>
      <c r="E399" s="95"/>
      <c r="F399" s="95"/>
      <c r="G399" s="95"/>
      <c r="H399" s="96"/>
      <c r="I399" s="96"/>
      <c r="J399" s="170">
        <f t="shared" si="26"/>
        <v>322</v>
      </c>
      <c r="K399" s="170">
        <f t="shared" si="26"/>
        <v>282</v>
      </c>
      <c r="L399" s="170">
        <f t="shared" si="26"/>
        <v>296</v>
      </c>
      <c r="M399" s="170">
        <f t="shared" si="26"/>
        <v>278</v>
      </c>
      <c r="N399" s="170">
        <f t="shared" si="26"/>
        <v>230</v>
      </c>
      <c r="O399" s="170">
        <f t="shared" si="26"/>
        <v>186</v>
      </c>
      <c r="P399" s="170">
        <f t="shared" si="26"/>
        <v>240</v>
      </c>
      <c r="Q399" s="170">
        <f t="shared" si="26"/>
        <v>154</v>
      </c>
    </row>
    <row r="400" spans="1:17" ht="18" customHeight="1" thickBot="1">
      <c r="A400" s="214" t="s">
        <v>145</v>
      </c>
      <c r="B400" s="97"/>
      <c r="C400" s="95"/>
      <c r="D400" s="95"/>
      <c r="E400" s="95"/>
      <c r="F400" s="95"/>
      <c r="G400" s="95"/>
      <c r="H400" s="96"/>
      <c r="I400" s="96"/>
      <c r="J400" s="170">
        <f t="shared" si="26"/>
        <v>178</v>
      </c>
      <c r="K400" s="170">
        <f t="shared" si="26"/>
        <v>172</v>
      </c>
      <c r="L400" s="170">
        <f t="shared" si="26"/>
        <v>180</v>
      </c>
      <c r="M400" s="170">
        <f t="shared" si="26"/>
        <v>196</v>
      </c>
      <c r="N400" s="170">
        <f t="shared" si="26"/>
        <v>232</v>
      </c>
      <c r="O400" s="170">
        <f t="shared" si="26"/>
        <v>190</v>
      </c>
      <c r="P400" s="170">
        <f t="shared" si="26"/>
        <v>152</v>
      </c>
      <c r="Q400" s="170">
        <f t="shared" si="26"/>
        <v>92</v>
      </c>
    </row>
    <row r="401" spans="3:17" ht="18" customHeight="1" thickBot="1">
      <c r="C401" s="96"/>
      <c r="D401" s="96"/>
      <c r="E401" s="96"/>
      <c r="F401" s="96"/>
      <c r="G401" s="96"/>
      <c r="H401" s="96"/>
      <c r="I401" s="96"/>
      <c r="J401" s="170">
        <f t="shared" si="26"/>
        <v>15</v>
      </c>
      <c r="K401" s="170">
        <f t="shared" si="26"/>
        <v>15</v>
      </c>
      <c r="L401" s="170">
        <f t="shared" si="26"/>
        <v>15</v>
      </c>
      <c r="M401" s="170">
        <f t="shared" si="26"/>
        <v>15</v>
      </c>
      <c r="N401" s="170">
        <f t="shared" si="26"/>
        <v>12</v>
      </c>
      <c r="O401" s="170">
        <f t="shared" si="26"/>
        <v>12</v>
      </c>
      <c r="P401" s="170">
        <f t="shared" si="26"/>
        <v>6</v>
      </c>
      <c r="Q401" s="170">
        <f t="shared" si="26"/>
        <v>9</v>
      </c>
    </row>
    <row r="402" spans="3:17" ht="18" customHeight="1">
      <c r="C402" s="96"/>
      <c r="D402" s="96"/>
      <c r="E402" s="96"/>
      <c r="F402" s="96"/>
      <c r="G402" s="96"/>
      <c r="H402" s="96"/>
      <c r="I402" s="96"/>
      <c r="J402" s="170">
        <f t="shared" si="26"/>
        <v>509</v>
      </c>
      <c r="K402" s="170">
        <f t="shared" si="26"/>
        <v>499</v>
      </c>
      <c r="L402" s="170">
        <f t="shared" si="26"/>
        <v>705</v>
      </c>
      <c r="M402" s="170">
        <f t="shared" si="26"/>
        <v>601</v>
      </c>
      <c r="N402" s="170">
        <f t="shared" si="26"/>
        <v>700</v>
      </c>
      <c r="O402" s="170">
        <f t="shared" si="26"/>
        <v>636</v>
      </c>
      <c r="P402" s="170">
        <f t="shared" si="26"/>
        <v>490</v>
      </c>
      <c r="Q402" s="170">
        <f t="shared" si="26"/>
        <v>401</v>
      </c>
    </row>
    <row r="403" spans="10:18" ht="8.25" customHeight="1" thickBot="1">
      <c r="J403" s="1"/>
      <c r="K403" s="1"/>
      <c r="L403" s="1"/>
      <c r="M403" s="1"/>
      <c r="N403" s="1"/>
      <c r="O403" s="1"/>
      <c r="P403" s="1"/>
      <c r="Q403" s="1"/>
      <c r="R403" s="83"/>
    </row>
    <row r="404" spans="1:17" ht="19.5" customHeight="1" thickBot="1">
      <c r="A404" s="291" t="s">
        <v>372</v>
      </c>
      <c r="B404" s="291"/>
      <c r="C404" s="291"/>
      <c r="D404" s="291"/>
      <c r="E404" s="291"/>
      <c r="F404" s="291"/>
      <c r="G404" s="291"/>
      <c r="J404" s="191">
        <f aca="true" t="shared" si="27" ref="J404:Q404">J398+J399+J400*0.2</f>
        <v>521.6</v>
      </c>
      <c r="K404" s="191">
        <f t="shared" si="27"/>
        <v>500.4</v>
      </c>
      <c r="L404" s="191">
        <f t="shared" si="27"/>
        <v>540</v>
      </c>
      <c r="M404" s="191">
        <f t="shared" si="27"/>
        <v>523.2</v>
      </c>
      <c r="N404" s="191">
        <f t="shared" si="27"/>
        <v>506.4</v>
      </c>
      <c r="O404" s="191">
        <f t="shared" si="27"/>
        <v>424</v>
      </c>
      <c r="P404" s="191">
        <f t="shared" si="27"/>
        <v>516.4</v>
      </c>
      <c r="Q404" s="191">
        <f t="shared" si="27"/>
        <v>326.4</v>
      </c>
    </row>
    <row r="405" spans="1:17" ht="19.5" customHeight="1" thickBot="1">
      <c r="A405" s="216" t="s">
        <v>443</v>
      </c>
      <c r="B405" s="216"/>
      <c r="C405" s="216"/>
      <c r="D405" s="217"/>
      <c r="E405" s="217"/>
      <c r="F405" s="217"/>
      <c r="G405" s="217"/>
      <c r="J405" s="204">
        <f>J404/18</f>
        <v>28.977777777777778</v>
      </c>
      <c r="K405" s="205">
        <f>K404/17</f>
        <v>29.435294117647057</v>
      </c>
      <c r="L405" s="206">
        <f>L404/18</f>
        <v>30</v>
      </c>
      <c r="M405" s="205">
        <f>M404/17</f>
        <v>30.7764705882353</v>
      </c>
      <c r="N405" s="206">
        <f>N404/18</f>
        <v>28.133333333333333</v>
      </c>
      <c r="O405" s="205">
        <f>O404/15</f>
        <v>28.266666666666666</v>
      </c>
      <c r="P405" s="206">
        <f>P404/18</f>
        <v>28.688888888888886</v>
      </c>
      <c r="Q405" s="205">
        <f>Q404/12</f>
        <v>27.2</v>
      </c>
    </row>
    <row r="406" spans="1:21" ht="12.75" customHeight="1" thickBot="1">
      <c r="A406" s="111"/>
      <c r="B406" s="111"/>
      <c r="C406" s="111"/>
      <c r="D406" s="111"/>
      <c r="E406" s="111"/>
      <c r="F406" s="111"/>
      <c r="G406" s="111"/>
      <c r="J406" s="106"/>
      <c r="K406" s="106"/>
      <c r="L406" s="10"/>
      <c r="M406" s="57"/>
      <c r="N406" s="57"/>
      <c r="O406" s="57"/>
      <c r="P406" s="57"/>
      <c r="Q406" s="57"/>
      <c r="R406" s="319"/>
      <c r="S406" s="319"/>
      <c r="T406" s="319"/>
      <c r="U406" s="319"/>
    </row>
    <row r="407" spans="1:21" ht="15" customHeight="1" thickBot="1">
      <c r="A407" s="298" t="s">
        <v>2</v>
      </c>
      <c r="B407" s="299"/>
      <c r="C407" s="142">
        <v>1</v>
      </c>
      <c r="D407" s="143">
        <v>2</v>
      </c>
      <c r="E407" s="143">
        <v>3</v>
      </c>
      <c r="F407" s="143">
        <v>4</v>
      </c>
      <c r="G407" s="143">
        <v>5</v>
      </c>
      <c r="H407" s="143">
        <v>6</v>
      </c>
      <c r="I407" s="143">
        <v>7</v>
      </c>
      <c r="J407" s="144">
        <v>8</v>
      </c>
      <c r="L407" s="298" t="s">
        <v>146</v>
      </c>
      <c r="M407" s="320"/>
      <c r="N407" s="320"/>
      <c r="O407" s="320"/>
      <c r="P407" s="299"/>
      <c r="Q407" s="92" t="s">
        <v>147</v>
      </c>
      <c r="R407" s="300" t="s">
        <v>148</v>
      </c>
      <c r="S407" s="301"/>
      <c r="T407" s="93" t="s">
        <v>373</v>
      </c>
      <c r="U407" s="106"/>
    </row>
    <row r="408" spans="1:21" ht="15" customHeight="1" thickBot="1">
      <c r="A408" s="324" t="s">
        <v>403</v>
      </c>
      <c r="B408" s="325"/>
      <c r="C408" s="189">
        <f>COUNTIF($T$13:$T$390,1)</f>
        <v>5</v>
      </c>
      <c r="D408" s="189">
        <f>COUNTIF($T$13:$T$390,2)</f>
        <v>5</v>
      </c>
      <c r="E408" s="189">
        <f>COUNTIF($T$13:$T$390,3)</f>
        <v>5</v>
      </c>
      <c r="F408" s="189">
        <f>COUNTIF($T$13:$T$390,4)</f>
        <v>5</v>
      </c>
      <c r="G408" s="189">
        <f>COUNTIF($T$13:$T$390,5)</f>
        <v>4</v>
      </c>
      <c r="H408" s="189">
        <f>COUNTIF($T$13:$T$390,6)</f>
        <v>4</v>
      </c>
      <c r="I408" s="189">
        <f>COUNTIF($T$13:$T$390,7)</f>
        <v>2</v>
      </c>
      <c r="J408" s="189">
        <f>COUNTIF($T$13:$T$390,8)</f>
        <v>3</v>
      </c>
      <c r="L408" s="321" t="s">
        <v>402</v>
      </c>
      <c r="M408" s="322"/>
      <c r="N408" s="322"/>
      <c r="O408" s="322"/>
      <c r="P408" s="323"/>
      <c r="Q408" s="187">
        <v>2</v>
      </c>
      <c r="R408" s="284">
        <v>2</v>
      </c>
      <c r="S408" s="285"/>
      <c r="T408" s="188">
        <v>2</v>
      </c>
      <c r="U408" s="106"/>
    </row>
    <row r="409" spans="1:21" ht="15" customHeight="1" thickBot="1">
      <c r="A409" s="326" t="s">
        <v>404</v>
      </c>
      <c r="B409" s="327"/>
      <c r="C409" s="189">
        <f>COUNTIF($S$13:$S$390,1)</f>
        <v>6</v>
      </c>
      <c r="D409" s="189">
        <f>COUNTIF($S$13:$S$390,2)</f>
        <v>5</v>
      </c>
      <c r="E409" s="189">
        <f>COUNTIF($S$13:$S$390,3)</f>
        <v>6</v>
      </c>
      <c r="F409" s="189">
        <f>COUNTIF($S$13:$S$390,4)</f>
        <v>5</v>
      </c>
      <c r="G409" s="189">
        <f>COUNTIF($S$13:$S$390,5)</f>
        <v>6</v>
      </c>
      <c r="H409" s="189">
        <f>COUNTIF($S$13:$S$390,6)</f>
        <v>3</v>
      </c>
      <c r="I409" s="189">
        <f>COUNTIF($S$13:$S$390,7)</f>
        <v>6</v>
      </c>
      <c r="J409" s="189">
        <f>COUNTIF($S$13:$S$390,8)</f>
        <v>2</v>
      </c>
      <c r="L409" s="321" t="s">
        <v>399</v>
      </c>
      <c r="M409" s="322"/>
      <c r="N409" s="322"/>
      <c r="O409" s="322"/>
      <c r="P409" s="323"/>
      <c r="Q409" s="187">
        <v>4</v>
      </c>
      <c r="R409" s="284">
        <v>2</v>
      </c>
      <c r="S409" s="285"/>
      <c r="T409" s="188">
        <v>1</v>
      </c>
      <c r="U409" s="106"/>
    </row>
    <row r="410" spans="1:21" ht="15" customHeight="1" thickBot="1">
      <c r="A410" s="329" t="s">
        <v>405</v>
      </c>
      <c r="B410" s="330"/>
      <c r="C410" s="189">
        <f>COUNTIF($R$13:$R$390,1)</f>
        <v>0</v>
      </c>
      <c r="D410" s="189">
        <f>COUNTIF($R$13:$R$390,2)</f>
        <v>0</v>
      </c>
      <c r="E410" s="189">
        <f>COUNTIF($R$13:$R$390,3)</f>
        <v>0</v>
      </c>
      <c r="F410" s="189">
        <f>COUNTIF($R$13:$R$390,4)</f>
        <v>1</v>
      </c>
      <c r="G410" s="189">
        <f>COUNTIF($R$13:$R$390,5)</f>
        <v>0</v>
      </c>
      <c r="H410" s="189">
        <f>COUNTIF($R$13:$R$390,6)</f>
        <v>0</v>
      </c>
      <c r="I410" s="189">
        <f>COUNTIF($R$13:$R$390,7)</f>
        <v>0</v>
      </c>
      <c r="J410" s="189">
        <f>COUNTIF($R$13:$R$390,8)</f>
        <v>1</v>
      </c>
      <c r="L410" s="321" t="s">
        <v>400</v>
      </c>
      <c r="M410" s="322"/>
      <c r="N410" s="322"/>
      <c r="O410" s="322"/>
      <c r="P410" s="323"/>
      <c r="Q410" s="188">
        <v>6</v>
      </c>
      <c r="R410" s="284">
        <v>2</v>
      </c>
      <c r="S410" s="285"/>
      <c r="T410" s="188">
        <v>2</v>
      </c>
      <c r="U410" s="106"/>
    </row>
    <row r="411" spans="12:21" ht="14.25" customHeight="1" thickBot="1">
      <c r="L411" s="321" t="s">
        <v>401</v>
      </c>
      <c r="M411" s="322"/>
      <c r="N411" s="322"/>
      <c r="O411" s="322"/>
      <c r="P411" s="323"/>
      <c r="Q411" s="188">
        <v>8</v>
      </c>
      <c r="R411" s="284">
        <v>2</v>
      </c>
      <c r="S411" s="285"/>
      <c r="T411" s="188">
        <v>3</v>
      </c>
      <c r="U411" s="106"/>
    </row>
    <row r="412" spans="1:19" ht="15" customHeight="1" thickBot="1">
      <c r="A412" s="298" t="s">
        <v>149</v>
      </c>
      <c r="B412" s="299"/>
      <c r="C412" s="4" t="s">
        <v>150</v>
      </c>
      <c r="D412" s="5"/>
      <c r="E412" s="94" t="s">
        <v>151</v>
      </c>
      <c r="F412" s="5"/>
      <c r="S412" s="1"/>
    </row>
    <row r="413" spans="1:19" ht="15" customHeight="1" thickBot="1">
      <c r="A413" s="331" t="s">
        <v>152</v>
      </c>
      <c r="B413" s="332"/>
      <c r="C413" s="300">
        <v>8</v>
      </c>
      <c r="D413" s="301"/>
      <c r="E413" s="300">
        <v>1</v>
      </c>
      <c r="F413" s="301"/>
      <c r="S413" s="1"/>
    </row>
    <row r="414" spans="1:19" ht="15" customHeight="1" thickBot="1">
      <c r="A414" s="296" t="s">
        <v>153</v>
      </c>
      <c r="B414" s="297"/>
      <c r="C414" s="300">
        <v>8</v>
      </c>
      <c r="D414" s="301"/>
      <c r="E414" s="300">
        <v>1</v>
      </c>
      <c r="F414" s="301"/>
      <c r="S414" s="1"/>
    </row>
    <row r="415" spans="1:6" ht="12.75" customHeight="1">
      <c r="A415" s="57"/>
      <c r="B415" s="57"/>
      <c r="C415" s="106"/>
      <c r="D415" s="106"/>
      <c r="E415" s="106"/>
      <c r="F415" s="106"/>
    </row>
    <row r="416" spans="1:6" ht="12.75" customHeight="1">
      <c r="A416" s="57"/>
      <c r="B416" s="57"/>
      <c r="C416" s="106"/>
      <c r="D416" s="106"/>
      <c r="E416" s="106"/>
      <c r="F416" s="106"/>
    </row>
    <row r="417" ht="12.75" customHeight="1"/>
    <row r="418" spans="1:16" ht="18" customHeight="1">
      <c r="A418" s="293" t="s">
        <v>376</v>
      </c>
      <c r="B418" s="293"/>
      <c r="C418" s="293"/>
      <c r="D418" s="293"/>
      <c r="E418" s="293"/>
      <c r="F418" s="293"/>
      <c r="G418" s="293"/>
      <c r="H418" s="207"/>
      <c r="I418" s="207"/>
      <c r="J418" s="207"/>
      <c r="K418" s="207"/>
      <c r="L418" s="212" t="s">
        <v>383</v>
      </c>
      <c r="M418" s="212"/>
      <c r="N418" s="212"/>
      <c r="O418" s="208"/>
      <c r="P418" s="207"/>
    </row>
    <row r="419" spans="1:16" ht="12.75" customHeight="1">
      <c r="A419" s="213"/>
      <c r="B419" s="213"/>
      <c r="C419" s="213"/>
      <c r="D419" s="213"/>
      <c r="E419" s="213"/>
      <c r="F419" s="213"/>
      <c r="G419" s="213"/>
      <c r="H419" s="207"/>
      <c r="I419" s="207"/>
      <c r="J419" s="207"/>
      <c r="K419" s="207"/>
      <c r="L419" s="212"/>
      <c r="M419" s="212"/>
      <c r="N419" s="212"/>
      <c r="O419" s="207"/>
      <c r="P419" s="207"/>
    </row>
    <row r="420" spans="1:16" ht="12.75" customHeight="1">
      <c r="A420" s="211"/>
      <c r="B420" s="211"/>
      <c r="C420" s="211"/>
      <c r="D420" s="211"/>
      <c r="E420" s="211"/>
      <c r="F420" s="211"/>
      <c r="G420" s="211"/>
      <c r="H420" s="207"/>
      <c r="I420" s="207"/>
      <c r="J420" s="207"/>
      <c r="K420" s="207"/>
      <c r="L420" s="212"/>
      <c r="M420" s="212"/>
      <c r="N420" s="212"/>
      <c r="O420" s="207"/>
      <c r="P420" s="207"/>
    </row>
    <row r="421" spans="1:21" ht="21.75" customHeight="1">
      <c r="A421" s="293" t="s">
        <v>442</v>
      </c>
      <c r="B421" s="293"/>
      <c r="C421" s="293"/>
      <c r="D421" s="293"/>
      <c r="E421" s="293"/>
      <c r="F421" s="293"/>
      <c r="G421" s="293"/>
      <c r="H421" s="207"/>
      <c r="I421" s="207"/>
      <c r="J421" s="207"/>
      <c r="K421" s="207"/>
      <c r="L421" s="212" t="s">
        <v>441</v>
      </c>
      <c r="M421" s="212"/>
      <c r="N421" s="212"/>
      <c r="O421" s="208"/>
      <c r="P421" s="208"/>
      <c r="Q421" s="149"/>
      <c r="R421" s="149"/>
      <c r="S421" s="149"/>
      <c r="T421" s="149"/>
      <c r="U421" s="132"/>
    </row>
    <row r="422" ht="12.75" customHeight="1"/>
    <row r="423" spans="2:7" ht="12.75" customHeight="1">
      <c r="B423" s="333"/>
      <c r="C423" s="333"/>
      <c r="D423" s="333"/>
      <c r="E423" s="333"/>
      <c r="F423" s="333"/>
      <c r="G423" s="333"/>
    </row>
    <row r="424" spans="2:7" ht="12.75" customHeight="1">
      <c r="B424" s="111"/>
      <c r="C424" s="111"/>
      <c r="D424" s="111"/>
      <c r="E424" s="111"/>
      <c r="F424" s="111"/>
      <c r="G424" s="111"/>
    </row>
    <row r="425" spans="2:7" ht="12.75" customHeight="1">
      <c r="B425" s="111"/>
      <c r="C425" s="111"/>
      <c r="D425" s="111"/>
      <c r="E425" s="111"/>
      <c r="F425" s="111"/>
      <c r="G425" s="111"/>
    </row>
    <row r="426" ht="12.75" customHeight="1"/>
    <row r="427" spans="2:7" ht="12.75" customHeight="1">
      <c r="B427" s="333"/>
      <c r="C427" s="333"/>
      <c r="D427" s="333"/>
      <c r="E427" s="333"/>
      <c r="F427" s="333"/>
      <c r="G427" s="333"/>
    </row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</sheetData>
  <mergeCells count="152">
    <mergeCell ref="A89:U89"/>
    <mergeCell ref="A135:B135"/>
    <mergeCell ref="S81:S87"/>
    <mergeCell ref="T81:T87"/>
    <mergeCell ref="E82:E87"/>
    <mergeCell ref="F82:F87"/>
    <mergeCell ref="G82:G87"/>
    <mergeCell ref="H82:H87"/>
    <mergeCell ref="I82:I87"/>
    <mergeCell ref="D80:I80"/>
    <mergeCell ref="J80:Q80"/>
    <mergeCell ref="R80:T80"/>
    <mergeCell ref="D81:D87"/>
    <mergeCell ref="E81:H81"/>
    <mergeCell ref="J81:K81"/>
    <mergeCell ref="L81:M81"/>
    <mergeCell ref="N81:O81"/>
    <mergeCell ref="P81:Q81"/>
    <mergeCell ref="R81:R87"/>
    <mergeCell ref="A259:U259"/>
    <mergeCell ref="A310:B310"/>
    <mergeCell ref="C313:C320"/>
    <mergeCell ref="D313:I313"/>
    <mergeCell ref="J313:Q313"/>
    <mergeCell ref="R313:T313"/>
    <mergeCell ref="D314:D320"/>
    <mergeCell ref="E314:H314"/>
    <mergeCell ref="J314:K314"/>
    <mergeCell ref="L314:M314"/>
    <mergeCell ref="S251:S257"/>
    <mergeCell ref="T251:T257"/>
    <mergeCell ref="E252:E257"/>
    <mergeCell ref="F252:F257"/>
    <mergeCell ref="G252:G257"/>
    <mergeCell ref="H252:H257"/>
    <mergeCell ref="I252:I257"/>
    <mergeCell ref="L251:M251"/>
    <mergeCell ref="N251:O251"/>
    <mergeCell ref="P251:Q251"/>
    <mergeCell ref="R251:R257"/>
    <mergeCell ref="A146:U146"/>
    <mergeCell ref="A147:U147"/>
    <mergeCell ref="A407:B407"/>
    <mergeCell ref="G315:G320"/>
    <mergeCell ref="N314:O314"/>
    <mergeCell ref="P314:Q314"/>
    <mergeCell ref="R314:R320"/>
    <mergeCell ref="S314:S320"/>
    <mergeCell ref="D250:I250"/>
    <mergeCell ref="A408:B408"/>
    <mergeCell ref="L408:P408"/>
    <mergeCell ref="J250:Q250"/>
    <mergeCell ref="R250:T250"/>
    <mergeCell ref="D251:D257"/>
    <mergeCell ref="E251:H251"/>
    <mergeCell ref="J251:K251"/>
    <mergeCell ref="T314:T320"/>
    <mergeCell ref="E315:E320"/>
    <mergeCell ref="F315:F320"/>
    <mergeCell ref="N138:O138"/>
    <mergeCell ref="P138:Q138"/>
    <mergeCell ref="R138:R144"/>
    <mergeCell ref="S138:S144"/>
    <mergeCell ref="F139:F144"/>
    <mergeCell ref="G139:G144"/>
    <mergeCell ref="H139:H144"/>
    <mergeCell ref="I139:I144"/>
    <mergeCell ref="C137:C144"/>
    <mergeCell ref="D137:I137"/>
    <mergeCell ref="J137:Q137"/>
    <mergeCell ref="R137:T137"/>
    <mergeCell ref="D138:D144"/>
    <mergeCell ref="E138:H138"/>
    <mergeCell ref="J138:K138"/>
    <mergeCell ref="L138:M138"/>
    <mergeCell ref="T138:T144"/>
    <mergeCell ref="E139:E144"/>
    <mergeCell ref="A78:B78"/>
    <mergeCell ref="C80:C87"/>
    <mergeCell ref="A1:U1"/>
    <mergeCell ref="D2:I2"/>
    <mergeCell ref="J2:Q2"/>
    <mergeCell ref="R2:T2"/>
    <mergeCell ref="E3:H3"/>
    <mergeCell ref="J3:K3"/>
    <mergeCell ref="C2:C9"/>
    <mergeCell ref="D3:D9"/>
    <mergeCell ref="T406:U406"/>
    <mergeCell ref="L407:P407"/>
    <mergeCell ref="R407:S407"/>
    <mergeCell ref="H315:H320"/>
    <mergeCell ref="I315:I320"/>
    <mergeCell ref="A322:U322"/>
    <mergeCell ref="A323:U323"/>
    <mergeCell ref="T357:T363"/>
    <mergeCell ref="E358:E363"/>
    <mergeCell ref="A404:G404"/>
    <mergeCell ref="A418:G418"/>
    <mergeCell ref="A248:B248"/>
    <mergeCell ref="R408:S408"/>
    <mergeCell ref="R409:S409"/>
    <mergeCell ref="R410:S410"/>
    <mergeCell ref="A354:B354"/>
    <mergeCell ref="R357:R363"/>
    <mergeCell ref="S357:S363"/>
    <mergeCell ref="R406:S406"/>
    <mergeCell ref="C250:C257"/>
    <mergeCell ref="C414:D414"/>
    <mergeCell ref="E414:F414"/>
    <mergeCell ref="L411:P411"/>
    <mergeCell ref="A412:B412"/>
    <mergeCell ref="A413:B413"/>
    <mergeCell ref="A414:B414"/>
    <mergeCell ref="J356:Q356"/>
    <mergeCell ref="P357:Q357"/>
    <mergeCell ref="R411:S411"/>
    <mergeCell ref="R356:T356"/>
    <mergeCell ref="A365:U365"/>
    <mergeCell ref="A396:B396"/>
    <mergeCell ref="H358:H363"/>
    <mergeCell ref="C356:C363"/>
    <mergeCell ref="D357:D363"/>
    <mergeCell ref="N357:O357"/>
    <mergeCell ref="A409:B409"/>
    <mergeCell ref="L409:P409"/>
    <mergeCell ref="A410:B410"/>
    <mergeCell ref="L410:P410"/>
    <mergeCell ref="B423:G423"/>
    <mergeCell ref="B427:G427"/>
    <mergeCell ref="R3:R9"/>
    <mergeCell ref="C413:D413"/>
    <mergeCell ref="E413:F413"/>
    <mergeCell ref="I358:I363"/>
    <mergeCell ref="L357:M357"/>
    <mergeCell ref="E357:H357"/>
    <mergeCell ref="J357:K357"/>
    <mergeCell ref="D356:I356"/>
    <mergeCell ref="T3:T9"/>
    <mergeCell ref="I4:I9"/>
    <mergeCell ref="L3:M3"/>
    <mergeCell ref="P3:Q3"/>
    <mergeCell ref="N3:O3"/>
    <mergeCell ref="A421:G421"/>
    <mergeCell ref="F358:F363"/>
    <mergeCell ref="G358:G363"/>
    <mergeCell ref="S3:S9"/>
    <mergeCell ref="A11:U11"/>
    <mergeCell ref="A12:U12"/>
    <mergeCell ref="E4:E9"/>
    <mergeCell ref="F4:F9"/>
    <mergeCell ref="G4:G9"/>
    <mergeCell ref="H4:H9"/>
  </mergeCells>
  <printOptions/>
  <pageMargins left="0.17" right="0.16" top="0.49" bottom="0.26" header="0.29" footer="0.17"/>
  <pageSetup horizontalDpi="600" verticalDpi="600" orientation="portrait" paperSize="9" scale="75" r:id="rId1"/>
  <headerFooter alignWithMargins="0">
    <oddHeader>&amp;C&amp;"Arial Cyr,полужирный курсив"&amp;12Спеціальність:&amp;"Arial Cyr,обычный"&amp;10 &amp;"Arial Cyr,полужирный курсив"&amp;12Прикладна статистика</oddHeader>
  </headerFooter>
  <rowBreaks count="5" manualBreakCount="5">
    <brk id="79" max="20" man="1"/>
    <brk id="136" max="20" man="1"/>
    <brk id="249" max="20" man="1"/>
    <brk id="312" max="20" man="1"/>
    <brk id="3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Alex</cp:lastModifiedBy>
  <cp:lastPrinted>2010-05-06T07:43:39Z</cp:lastPrinted>
  <dcterms:created xsi:type="dcterms:W3CDTF">2005-04-01T10:53:30Z</dcterms:created>
  <dcterms:modified xsi:type="dcterms:W3CDTF">2010-09-22T07:10:29Z</dcterms:modified>
  <cp:category/>
  <cp:version/>
  <cp:contentType/>
  <cp:contentStatus/>
</cp:coreProperties>
</file>