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3" activeTab="5"/>
  </bookViews>
  <sheets>
    <sheet name="Заголовок" sheetId="1" r:id="rId1"/>
    <sheet name="АПК(професійне)" sheetId="2" r:id="rId2"/>
    <sheet name="АПК(наукове)" sheetId="3" r:id="rId3"/>
    <sheet name="Промисловість(професійне)" sheetId="4" r:id="rId4"/>
    <sheet name="Галузі(наукове)" sheetId="5" r:id="rId5"/>
    <sheet name="АГД(професійне)" sheetId="6" r:id="rId6"/>
    <sheet name="АГД(наукове)" sheetId="7" r:id="rId7"/>
    <sheet name="Статистика(професійне)" sheetId="8" r:id="rId8"/>
    <sheet name="Статистика(наукове)" sheetId="9" r:id="rId9"/>
    <sheet name="Кібернетика(професійне)" sheetId="10" r:id="rId10"/>
    <sheet name="Кібернетика(наукове)" sheetId="11" r:id="rId11"/>
  </sheets>
  <definedNames/>
  <calcPr fullCalcOnLoad="1"/>
</workbook>
</file>

<file path=xl/sharedStrings.xml><?xml version="1.0" encoding="utf-8"?>
<sst xmlns="http://schemas.openxmlformats.org/spreadsheetml/2006/main" count="1059" uniqueCount="230">
  <si>
    <t>МАГІСТЕРСЬКА ПРОГРАМА</t>
  </si>
  <si>
    <t xml:space="preserve"> </t>
  </si>
  <si>
    <t>(професійне спрямування)</t>
  </si>
  <si>
    <t>План навчального процесу</t>
  </si>
  <si>
    <t>Найменування</t>
  </si>
  <si>
    <t>К-сть</t>
  </si>
  <si>
    <t>Обсяг роботи студента (год.)</t>
  </si>
  <si>
    <t>Форми</t>
  </si>
  <si>
    <t>Кафедра,</t>
  </si>
  <si>
    <t>дисциплін</t>
  </si>
  <si>
    <t>креди-</t>
  </si>
  <si>
    <t>Всього</t>
  </si>
  <si>
    <t>Аудиторна</t>
  </si>
  <si>
    <t>контролю</t>
  </si>
  <si>
    <t>яка викладає</t>
  </si>
  <si>
    <t>тів</t>
  </si>
  <si>
    <t>лекції</t>
  </si>
  <si>
    <t>практ.</t>
  </si>
  <si>
    <t>індивід.</t>
  </si>
  <si>
    <t>СРС</t>
  </si>
  <si>
    <t>залік</t>
  </si>
  <si>
    <t>іспит</t>
  </si>
  <si>
    <t>дисципліну</t>
  </si>
  <si>
    <t>Бухг. обліку</t>
  </si>
  <si>
    <t>Державний фінансовий контроль</t>
  </si>
  <si>
    <t>Організація і методика аудиту</t>
  </si>
  <si>
    <t>Всього по розділу:</t>
  </si>
  <si>
    <t>Управлінські інформаційні системи</t>
  </si>
  <si>
    <t>Кількість годин навчальних занять:</t>
  </si>
  <si>
    <t>Лекц.</t>
  </si>
  <si>
    <t>Семін.</t>
  </si>
  <si>
    <t>Індив.</t>
  </si>
  <si>
    <t>9 семестр</t>
  </si>
  <si>
    <t>10 семестр</t>
  </si>
  <si>
    <t>Форми контролю:</t>
  </si>
  <si>
    <t>Кількість</t>
  </si>
  <si>
    <t>всього</t>
  </si>
  <si>
    <t>Заліки</t>
  </si>
  <si>
    <t>Іспити</t>
  </si>
  <si>
    <t>Виробнича практика</t>
  </si>
  <si>
    <t>Затверджено</t>
  </si>
  <si>
    <t>Вченою радою ОДЕУ</t>
  </si>
  <si>
    <t>Фінансова звітність підприємств</t>
  </si>
  <si>
    <t>Податкова звітність підприємств</t>
  </si>
  <si>
    <t>(наукове спрямування)</t>
  </si>
  <si>
    <t>Ек.кібернетики</t>
  </si>
  <si>
    <t>ЕОО в АПК</t>
  </si>
  <si>
    <t>Облік в зарубіжних країнах</t>
  </si>
  <si>
    <t>Застосування комп"ютерного моделювання  в економіці</t>
  </si>
  <si>
    <t>Фінансова звітність</t>
  </si>
  <si>
    <t>Стратегічний аналіз</t>
  </si>
  <si>
    <t>Статистики</t>
  </si>
  <si>
    <t>Статистика підприємств</t>
  </si>
  <si>
    <t>Управління проектами інформатізації</t>
  </si>
  <si>
    <t>Моделювання економічної динаміки</t>
  </si>
  <si>
    <t>Сучасні економічні теорії</t>
  </si>
  <si>
    <t>Математичні моделі трансформаційної економіки</t>
  </si>
  <si>
    <t>Корпоративні інформаційні системи</t>
  </si>
  <si>
    <t>Банківські інформаційні системи</t>
  </si>
  <si>
    <t>Моделювання та управління іноваційно- інвестиційними процесами</t>
  </si>
  <si>
    <t>Інтернет технологіі у банківській і фінансовій сфері</t>
  </si>
  <si>
    <t>ЗЕТ</t>
  </si>
  <si>
    <t>Фінансовий аналіз</t>
  </si>
  <si>
    <t>І. Модуль нормативних дисциплін спеціальності</t>
  </si>
  <si>
    <t>ІI. Модуль дисциплін спеціальної підготовки</t>
  </si>
  <si>
    <t>III. Модуль практичної підготовки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</si>
  <si>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</si>
  <si>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</si>
  <si>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</si>
  <si>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</si>
  <si>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</si>
  <si>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</si>
  <si>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</si>
  <si>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</si>
  <si>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</si>
  <si>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</si>
  <si>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(20 кредитів)</t>
  </si>
  <si>
    <t>Практика</t>
  </si>
  <si>
    <t>3.1.</t>
  </si>
  <si>
    <t>3.2.</t>
  </si>
  <si>
    <t>Підготовка магістерської роботи та 
її захист</t>
  </si>
  <si>
    <t>Кред.</t>
  </si>
  <si>
    <t>Облік за видами економічної діяльності</t>
  </si>
  <si>
    <t>Підготовка магістерської роботи та її захист</t>
  </si>
  <si>
    <t>Управлінський аналіз</t>
  </si>
  <si>
    <t>Облік в інших галузях і сферах АПК</t>
  </si>
  <si>
    <t>Стратегічне управління підприємством</t>
  </si>
  <si>
    <t>Земельні ресурси та їх економічна оцінка</t>
  </si>
  <si>
    <t>Методи статистичної теоріїї в 
моделюванні економіки</t>
  </si>
  <si>
    <t>Податкове планування підприємств</t>
  </si>
  <si>
    <t xml:space="preserve">проф.    М.І. Звєряков </t>
  </si>
  <si>
    <t>проф.  М.І. Звєряков</t>
  </si>
  <si>
    <t xml:space="preserve">проф.  М.І. Звєряков </t>
  </si>
  <si>
    <t>Міжнародна статистика</t>
  </si>
  <si>
    <t>СППР в статистиці</t>
  </si>
  <si>
    <t>ІI. Модуль дисциплін спеціалізованої підготовки</t>
  </si>
  <si>
    <t>Зав. кафедрою  ЕОО в АПК</t>
  </si>
  <si>
    <t>Декан ОЕФ</t>
  </si>
  <si>
    <t>П.І. Островський</t>
  </si>
  <si>
    <t xml:space="preserve">протокол №         від                  </t>
  </si>
  <si>
    <t xml:space="preserve">протокол №           від </t>
  </si>
  <si>
    <t xml:space="preserve">протокол №        від </t>
  </si>
  <si>
    <t xml:space="preserve">протокол №    від </t>
  </si>
  <si>
    <t xml:space="preserve">протокол №       від </t>
  </si>
  <si>
    <t xml:space="preserve">протокол №     від </t>
  </si>
  <si>
    <t xml:space="preserve">протокол №      від </t>
  </si>
  <si>
    <t>Зав. кафедрою  економічної кібернетики</t>
  </si>
  <si>
    <t>Зав. кафедрою  АГД</t>
  </si>
  <si>
    <t>ЕКОНОМІЧНИМ ТА СОЦІАЛЬНИМ РОЗВИТКОМ"</t>
  </si>
  <si>
    <t xml:space="preserve">Найменування </t>
  </si>
  <si>
    <t>усього</t>
  </si>
  <si>
    <t>індив.</t>
  </si>
  <si>
    <t>І. Нормативні дисципліни спеціальності</t>
  </si>
  <si>
    <t>1.1</t>
  </si>
  <si>
    <t>Методологія та організація</t>
  </si>
  <si>
    <t>національного рахівництва</t>
  </si>
  <si>
    <t>1.2</t>
  </si>
  <si>
    <t>Організація вибіркових</t>
  </si>
  <si>
    <t>обстежень</t>
  </si>
  <si>
    <t>Статистичне забезпечення</t>
  </si>
  <si>
    <t>управління економічним та</t>
  </si>
  <si>
    <t>соціальним розвитком</t>
  </si>
  <si>
    <t>1.4</t>
  </si>
  <si>
    <t>статистичних проектів</t>
  </si>
  <si>
    <t>2.1</t>
  </si>
  <si>
    <t>2.2</t>
  </si>
  <si>
    <t>2.3</t>
  </si>
  <si>
    <t xml:space="preserve">Статистика людського </t>
  </si>
  <si>
    <t xml:space="preserve">розвитку </t>
  </si>
  <si>
    <t>2.4</t>
  </si>
  <si>
    <t>Комп'ютерне моделювання</t>
  </si>
  <si>
    <t>в економіці</t>
  </si>
  <si>
    <t>2.5</t>
  </si>
  <si>
    <t>ІІІ. Практична підготовка</t>
  </si>
  <si>
    <t>Підготовка магістерської</t>
  </si>
  <si>
    <t>Захист на ДЕК</t>
  </si>
  <si>
    <t>Форми контролю</t>
  </si>
  <si>
    <t>Кількість,</t>
  </si>
  <si>
    <t>У т.ч.семестри</t>
  </si>
  <si>
    <t>Семестр</t>
  </si>
  <si>
    <t>Тижнів</t>
  </si>
  <si>
    <t>Державна атестація</t>
  </si>
  <si>
    <t>Бізнес-статистика</t>
  </si>
  <si>
    <t>середовища</t>
  </si>
  <si>
    <t>ІІ. Дисципліни спеціалізованої підготовки</t>
  </si>
  <si>
    <t>Зав. кафедрою  статистики</t>
  </si>
  <si>
    <t>проф. А.З. Підгорний</t>
  </si>
  <si>
    <t>Лекції</t>
  </si>
  <si>
    <t>Практ.</t>
  </si>
  <si>
    <t xml:space="preserve">Форми </t>
  </si>
  <si>
    <t>що викладає</t>
  </si>
  <si>
    <t>"ОРГАНІЗАЦІЯ ТА УПРАВЛІННЯ СТАТИСТИЧНИМИ ДОСЛІДЖЕННЯМИ"</t>
  </si>
  <si>
    <t>Статистика глобального</t>
  </si>
  <si>
    <t xml:space="preserve">Методика викладання </t>
  </si>
  <si>
    <t>статистичних дисциплін</t>
  </si>
  <si>
    <t>дипломної роботи та її захист</t>
  </si>
  <si>
    <t>3.1</t>
  </si>
  <si>
    <t>3.2</t>
  </si>
  <si>
    <t>Зав. кафедрою  бухгалтерського обліку</t>
  </si>
  <si>
    <t>"ІНФОРМАЦІЙНО - АНАЛІТИЧНЕ ЗАБЕЗПЕЧЕННЯ УПРАВЛІННЯ</t>
  </si>
  <si>
    <t>У т.ч. семестри</t>
  </si>
  <si>
    <t>Державний атестаційний випуск</t>
  </si>
  <si>
    <t>У т. ч. семестри</t>
  </si>
  <si>
    <t>Державний атестаційний  випуск</t>
  </si>
  <si>
    <t>Моделювання системних характеристик
в економіці</t>
  </si>
  <si>
    <t>_________________________</t>
  </si>
  <si>
    <t>__________________________</t>
  </si>
  <si>
    <t xml:space="preserve"> "АНАЛІЗ В ГАЛУЗЯХ ЕКОНОМІКИ"</t>
  </si>
  <si>
    <t>"ОБЛІК ТА АУДИТ В УПРАВЛІННІ ПІДПРИЄМСТВАМИ ГАЛУЗЕЙ ЕКОНОМІКИ"</t>
  </si>
  <si>
    <t>Організація і методика аудиту за видами економічної діяльності</t>
  </si>
  <si>
    <t>"ОБЛІК ТА АУДИТ В УПРАВЛІННІ СІЛЬСКОГОСПОДАРСЬКИМИ ФОРМУВАННЯМИ"</t>
  </si>
  <si>
    <t>"ОБЛІК ТА АУДИТ В УПРАВЛІННІ ПІДПРИЄМСТВАМИ ПРОМИСЛОВОСТІ"</t>
  </si>
  <si>
    <t xml:space="preserve"> "ЕКОНОМІКО - МАТЕМАТИЧНЕ МОДЕЛЮВАННЯ"</t>
  </si>
  <si>
    <t>___________________________</t>
  </si>
  <si>
    <t>проф. Л.Е. Дяченко</t>
  </si>
  <si>
    <t>проф. В.Ф. Максимова</t>
  </si>
  <si>
    <t>доц. Н.А. Волкова</t>
  </si>
  <si>
    <t>доц.  Н.А. Волкова</t>
  </si>
  <si>
    <t>проф. Є.С. Якуб</t>
  </si>
  <si>
    <t xml:space="preserve">Всього по розділу: </t>
  </si>
  <si>
    <t>Разом:</t>
  </si>
  <si>
    <t>Всього:</t>
  </si>
  <si>
    <t>____________________________</t>
  </si>
  <si>
    <t xml:space="preserve">Основи наукових досліджень і методика 
викладання дисциплін за фахом </t>
  </si>
  <si>
    <t>2.6.</t>
  </si>
  <si>
    <t>Основи наукових досліджень і  методика 
викладання дисциплін за фахом</t>
  </si>
  <si>
    <t>Основи наукових досліджень та
методика викладання дисциплін за фахом</t>
  </si>
  <si>
    <t xml:space="preserve">Методи і моделі прийняття  управлінських
рішень в аналізі і аудиті </t>
  </si>
  <si>
    <t xml:space="preserve"> "ЕКОНОМІЧНИЙ АНАЛІЗ СУБ'ЄКТІВ ГОСПОДАРЮВАННЯ"</t>
  </si>
  <si>
    <t>"ОБЛІК ТА АУДИТ В УПРАВЛІННІ АГРОПРОМИСЛОВИМИ ОБ'ЄДНАННЯМИ"</t>
  </si>
  <si>
    <t xml:space="preserve"> "ЕКОНОМІКО - МАТЕМАТИЧНІ  ДОСЛІДЖЕННЯ"</t>
  </si>
  <si>
    <t>Фінансовий менеджмент</t>
  </si>
  <si>
    <t>ФМ і ФР</t>
  </si>
  <si>
    <t>Організація обліку в галузях економіки</t>
  </si>
  <si>
    <t>Міжнародні стандарти фінансової звітності</t>
  </si>
  <si>
    <t>Звітність підприємств</t>
  </si>
  <si>
    <t>Стратегічний управлінський облік</t>
  </si>
  <si>
    <t xml:space="preserve">Облік у підприємствах різних організаційно-правових форм </t>
  </si>
  <si>
    <t>(15 кредитів)</t>
  </si>
  <si>
    <t>(25 кредитів)</t>
  </si>
  <si>
    <t>Внутрішній аудит</t>
  </si>
  <si>
    <t xml:space="preserve">протокол №        від                    </t>
  </si>
  <si>
    <t>Основи наукових досліджень і  методика 
викладання обліково-економічних дисциплін</t>
  </si>
  <si>
    <t>Застосування комп'ютерного моделювання в економіці</t>
  </si>
  <si>
    <t>Комп'ютерне моделювання  економічних процесів</t>
  </si>
  <si>
    <t>Ек. аналізу</t>
  </si>
  <si>
    <t>Проблеми реформування земельних ресурсів</t>
  </si>
  <si>
    <t>Комп"ютерного моделювання  в економічних процесів</t>
  </si>
  <si>
    <t>ФМ І ФР</t>
  </si>
  <si>
    <t>Синергетика</t>
  </si>
  <si>
    <t>1.6.</t>
  </si>
  <si>
    <t>Мови моделювання</t>
  </si>
  <si>
    <t>Економічний аналіз  в галузях народного господарства</t>
  </si>
  <si>
    <t>Організація обліку суб"єктів господарювання</t>
  </si>
  <si>
    <t>Організація і методика аудиту на підставі МСА</t>
  </si>
  <si>
    <t xml:space="preserve">Організація обліку </t>
  </si>
  <si>
    <t>Організація обліку</t>
  </si>
  <si>
    <t xml:space="preserve">Методи і моделі прийняття управлінських
рішень в аналізі і аудиті </t>
  </si>
  <si>
    <t>Одеський державний економічний університет</t>
  </si>
  <si>
    <t>Обліково-економічний факультет</t>
  </si>
  <si>
    <t>О Д Е С А  -  2009</t>
  </si>
  <si>
    <t xml:space="preserve">Н А В Ч А Л Ь Н І   П Л А Н И </t>
  </si>
  <si>
    <t>(магістри)</t>
  </si>
  <si>
    <t>№
пп</t>
  </si>
  <si>
    <t>№ 
пп</t>
  </si>
  <si>
    <t>Нед.</t>
  </si>
  <si>
    <t>Годин</t>
  </si>
  <si>
    <t>Виробнича та переддипломна
 практика</t>
  </si>
  <si>
    <t>Захист магістерської роботи</t>
  </si>
  <si>
    <t xml:space="preserve">Методи і моделі прийняття  управлінських рішень в аналізі і аудиті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</si>
</sst>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2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b/>
      <i/>
      <sz val="12"/>
      <color indexed="8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0"/>
      <color indexed="8"/>
      <name val="Arial Cyr"/>
      <family val="2"/>
    </font>
    <font>
      <b/>
      <sz val="10"/>
      <name val="Arial Cyr"/>
      <family val="2"/>
    </font>
    <font>
      <b/>
      <i/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Arial Cyr"/>
      <family val="0"/>
    </font>
    <font>
      <i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0"/>
      <name val="Arial Cyr"/>
      <family val="0"/>
    </font>
    <font>
      <sz val="20"/>
      <name val="Arial Cyr"/>
      <family val="0"/>
    </font>
    <font>
      <b/>
      <i/>
      <sz val="18"/>
      <name val="Arial Cyr"/>
      <family val="0"/>
    </font>
    <font>
      <b/>
      <i/>
      <sz val="24"/>
      <name val="Arial Cyr"/>
      <family val="0"/>
    </font>
    <font>
      <b/>
      <sz val="22"/>
      <name val="Arial Cyr"/>
      <family val="0"/>
    </font>
    <font>
      <i/>
      <sz val="24"/>
      <name val="Arial Cyr"/>
      <family val="0"/>
    </font>
    <font>
      <b/>
      <i/>
      <sz val="2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" fontId="3" fillId="0" borderId="21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16" fontId="3" fillId="0" borderId="1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2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4" fillId="0" borderId="21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4" fillId="0" borderId="23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36" xfId="0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37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4" fillId="0" borderId="39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40" xfId="0" applyFont="1" applyBorder="1" applyAlignment="1">
      <alignment/>
    </xf>
    <xf numFmtId="16" fontId="3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 vertical="justify" wrapText="1"/>
    </xf>
    <xf numFmtId="0" fontId="13" fillId="0" borderId="11" xfId="0" applyFont="1" applyBorder="1" applyAlignment="1">
      <alignment vertical="justify" wrapText="1"/>
    </xf>
    <xf numFmtId="0" fontId="13" fillId="0" borderId="13" xfId="0" applyFont="1" applyBorder="1" applyAlignment="1">
      <alignment vertical="justify" wrapText="1"/>
    </xf>
    <xf numFmtId="0" fontId="13" fillId="0" borderId="24" xfId="0" applyFont="1" applyBorder="1" applyAlignment="1">
      <alignment vertical="justify"/>
    </xf>
    <xf numFmtId="0" fontId="13" fillId="0" borderId="41" xfId="0" applyFont="1" applyBorder="1" applyAlignment="1">
      <alignment vertical="justify" wrapText="1"/>
    </xf>
    <xf numFmtId="0" fontId="15" fillId="0" borderId="14" xfId="0" applyFont="1" applyBorder="1" applyAlignment="1">
      <alignment horizontal="center" vertical="center"/>
    </xf>
    <xf numFmtId="0" fontId="13" fillId="0" borderId="37" xfId="0" applyFont="1" applyBorder="1" applyAlignment="1">
      <alignment vertical="justify"/>
    </xf>
    <xf numFmtId="0" fontId="13" fillId="0" borderId="29" xfId="0" applyFont="1" applyBorder="1" applyAlignment="1">
      <alignment vertical="justify" wrapText="1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1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42" xfId="0" applyFont="1" applyBorder="1" applyAlignment="1">
      <alignment vertical="center" wrapText="1"/>
    </xf>
    <xf numFmtId="0" fontId="14" fillId="0" borderId="43" xfId="0" applyFont="1" applyBorder="1" applyAlignment="1">
      <alignment horizontal="left" wrapText="1"/>
    </xf>
    <xf numFmtId="0" fontId="10" fillId="0" borderId="33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/>
    </xf>
    <xf numFmtId="0" fontId="13" fillId="0" borderId="22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38" xfId="0" applyFont="1" applyBorder="1" applyAlignment="1">
      <alignment/>
    </xf>
    <xf numFmtId="0" fontId="14" fillId="0" borderId="10" xfId="0" applyFont="1" applyBorder="1" applyAlignment="1">
      <alignment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3" fillId="0" borderId="38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9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0" fontId="6" fillId="0" borderId="32" xfId="0" applyFont="1" applyFill="1" applyBorder="1" applyAlignment="1">
      <alignment/>
    </xf>
    <xf numFmtId="0" fontId="6" fillId="0" borderId="13" xfId="0" applyFont="1" applyBorder="1" applyAlignment="1">
      <alignment horizontal="left" vertical="center"/>
    </xf>
    <xf numFmtId="0" fontId="9" fillId="0" borderId="3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12" xfId="0" applyBorder="1" applyAlignment="1">
      <alignment/>
    </xf>
    <xf numFmtId="0" fontId="13" fillId="0" borderId="2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30" xfId="0" applyFont="1" applyBorder="1" applyAlignment="1">
      <alignment/>
    </xf>
    <xf numFmtId="0" fontId="6" fillId="0" borderId="26" xfId="0" applyFont="1" applyFill="1" applyBorder="1" applyAlignment="1">
      <alignment/>
    </xf>
    <xf numFmtId="49" fontId="6" fillId="0" borderId="21" xfId="0" applyNumberFormat="1" applyFont="1" applyBorder="1" applyAlignment="1">
      <alignment horizontal="center"/>
    </xf>
    <xf numFmtId="0" fontId="6" fillId="0" borderId="3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49" fontId="6" fillId="0" borderId="2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23" xfId="0" applyFont="1" applyBorder="1" applyAlignment="1">
      <alignment horizontal="left" wrapText="1"/>
    </xf>
    <xf numFmtId="16" fontId="3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6" fontId="3" fillId="0" borderId="21" xfId="0" applyNumberFormat="1" applyFont="1" applyBorder="1" applyAlignment="1">
      <alignment vertical="center"/>
    </xf>
    <xf numFmtId="16" fontId="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8" fillId="0" borderId="41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0" borderId="4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15" sqref="A15"/>
    </sheetView>
  </sheetViews>
  <sheetFormatPr defaultColWidth="9.00390625" defaultRowHeight="12.75"/>
  <cols>
    <col min="1" max="1" width="108.25390625" style="0" customWidth="1"/>
  </cols>
  <sheetData>
    <row r="1" ht="42.75" customHeight="1">
      <c r="A1" s="171" t="s">
        <v>218</v>
      </c>
    </row>
    <row r="2" ht="25.5">
      <c r="A2" s="172"/>
    </row>
    <row r="3" ht="23.25">
      <c r="A3" s="173" t="s">
        <v>219</v>
      </c>
    </row>
    <row r="4" ht="25.5">
      <c r="A4" s="172"/>
    </row>
    <row r="5" ht="25.5">
      <c r="A5" s="172"/>
    </row>
    <row r="6" ht="25.5">
      <c r="A6" s="172"/>
    </row>
    <row r="7" ht="25.5">
      <c r="A7" s="172"/>
    </row>
    <row r="8" ht="25.5">
      <c r="A8" s="172"/>
    </row>
    <row r="9" ht="25.5">
      <c r="A9" s="172"/>
    </row>
    <row r="10" ht="25.5">
      <c r="A10" s="172"/>
    </row>
    <row r="11" ht="25.5">
      <c r="A11" s="172"/>
    </row>
    <row r="12" ht="30">
      <c r="A12" s="174" t="s">
        <v>221</v>
      </c>
    </row>
    <row r="13" ht="27.75">
      <c r="A13" s="175" t="s">
        <v>222</v>
      </c>
    </row>
    <row r="14" ht="25.5">
      <c r="A14" s="172"/>
    </row>
    <row r="15" ht="30.75">
      <c r="A15" s="176"/>
    </row>
    <row r="16" ht="25.5">
      <c r="A16" s="172"/>
    </row>
    <row r="17" ht="25.5">
      <c r="A17" s="172"/>
    </row>
    <row r="18" ht="25.5">
      <c r="A18" s="172"/>
    </row>
    <row r="19" ht="25.5">
      <c r="A19" s="172"/>
    </row>
    <row r="20" ht="25.5">
      <c r="A20" s="172"/>
    </row>
    <row r="21" ht="25.5">
      <c r="A21" s="172"/>
    </row>
    <row r="22" ht="25.5">
      <c r="A22" s="172"/>
    </row>
    <row r="23" ht="25.5">
      <c r="A23" s="172"/>
    </row>
    <row r="24" ht="27.75">
      <c r="A24" s="177" t="s">
        <v>220</v>
      </c>
    </row>
  </sheetData>
  <printOptions/>
  <pageMargins left="0.44" right="0.36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K55"/>
  <sheetViews>
    <sheetView zoomScale="75" zoomScaleNormal="75" zoomScalePageLayoutView="0" workbookViewId="0" topLeftCell="A12">
      <selection activeCell="L31" sqref="L31"/>
    </sheetView>
  </sheetViews>
  <sheetFormatPr defaultColWidth="9.00390625" defaultRowHeight="12.75"/>
  <cols>
    <col min="1" max="1" width="4.875" style="0" customWidth="1"/>
    <col min="2" max="2" width="40.375" style="0" customWidth="1"/>
    <col min="3" max="3" width="8.00390625" style="0" customWidth="1"/>
    <col min="4" max="4" width="8.25390625" style="0" customWidth="1"/>
    <col min="5" max="5" width="9.25390625" style="0" customWidth="1"/>
    <col min="7" max="7" width="9.00390625" style="0" customWidth="1"/>
    <col min="8" max="8" width="6.875" style="0" customWidth="1"/>
    <col min="9" max="9" width="6.625" style="0" customWidth="1"/>
    <col min="10" max="10" width="7.875" style="0" customWidth="1"/>
    <col min="11" max="11" width="15.625" style="0" customWidth="1"/>
  </cols>
  <sheetData>
    <row r="1" ht="15">
      <c r="K1" s="33" t="s">
        <v>40</v>
      </c>
    </row>
    <row r="2" spans="9:11" ht="15">
      <c r="I2" s="317" t="s">
        <v>41</v>
      </c>
      <c r="J2" s="317"/>
      <c r="K2" s="317"/>
    </row>
    <row r="3" spans="8:11" ht="15">
      <c r="H3" s="333" t="s">
        <v>105</v>
      </c>
      <c r="I3" s="333"/>
      <c r="J3" s="333"/>
      <c r="K3" s="333"/>
    </row>
    <row r="4" spans="8:11" ht="15">
      <c r="H4" s="318" t="s">
        <v>173</v>
      </c>
      <c r="I4" s="318"/>
      <c r="J4" s="318"/>
      <c r="K4" s="318"/>
    </row>
    <row r="5" spans="9:11" ht="15">
      <c r="I5" s="332" t="s">
        <v>90</v>
      </c>
      <c r="J5" s="332"/>
      <c r="K5" s="332"/>
    </row>
    <row r="6" spans="9:11" ht="15">
      <c r="I6" s="33"/>
      <c r="J6" s="33"/>
      <c r="K6" s="33"/>
    </row>
    <row r="7" spans="1:11" ht="18">
      <c r="A7" s="323" t="s">
        <v>0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</row>
    <row r="8" spans="1:11" ht="18">
      <c r="A8" s="323" t="s">
        <v>172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</row>
    <row r="9" spans="1:11" ht="18">
      <c r="A9" s="304" t="s">
        <v>2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</row>
    <row r="10" spans="1:11" ht="17.25" customHeight="1" thickBot="1">
      <c r="A10" s="322" t="s">
        <v>3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</row>
    <row r="11" spans="1:11" ht="15.75" thickBot="1">
      <c r="A11" s="294" t="s">
        <v>223</v>
      </c>
      <c r="B11" s="61" t="s">
        <v>4</v>
      </c>
      <c r="C11" s="8" t="s">
        <v>5</v>
      </c>
      <c r="D11" s="319" t="s">
        <v>6</v>
      </c>
      <c r="E11" s="319"/>
      <c r="F11" s="319"/>
      <c r="G11" s="319"/>
      <c r="H11" s="313"/>
      <c r="I11" s="320" t="s">
        <v>7</v>
      </c>
      <c r="J11" s="321"/>
      <c r="K11" s="8" t="s">
        <v>8</v>
      </c>
    </row>
    <row r="12" spans="1:11" ht="15.75" thickBot="1">
      <c r="A12" s="295"/>
      <c r="B12" s="68" t="s">
        <v>9</v>
      </c>
      <c r="C12" s="9" t="s">
        <v>10</v>
      </c>
      <c r="D12" s="8" t="s">
        <v>11</v>
      </c>
      <c r="E12" s="312" t="s">
        <v>12</v>
      </c>
      <c r="F12" s="313"/>
      <c r="G12" s="10"/>
      <c r="H12" s="11"/>
      <c r="I12" s="314" t="s">
        <v>13</v>
      </c>
      <c r="J12" s="315"/>
      <c r="K12" s="9" t="s">
        <v>14</v>
      </c>
    </row>
    <row r="13" spans="1:11" ht="15.75" thickBot="1">
      <c r="A13" s="296"/>
      <c r="B13" s="69"/>
      <c r="C13" s="12" t="s">
        <v>15</v>
      </c>
      <c r="D13" s="13"/>
      <c r="E13" s="14" t="s">
        <v>16</v>
      </c>
      <c r="F13" s="14" t="s">
        <v>17</v>
      </c>
      <c r="G13" s="15" t="s">
        <v>18</v>
      </c>
      <c r="H13" s="12" t="s">
        <v>19</v>
      </c>
      <c r="I13" s="14" t="s">
        <v>20</v>
      </c>
      <c r="J13" s="14" t="s">
        <v>21</v>
      </c>
      <c r="K13" s="12" t="s">
        <v>22</v>
      </c>
    </row>
    <row r="14" spans="1:11" ht="16.5" thickBot="1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</row>
    <row r="15" spans="1:11" ht="15.75">
      <c r="A15" s="284" t="s">
        <v>63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</row>
    <row r="16" spans="1:11" ht="16.5" thickBot="1">
      <c r="A16" s="311" t="s">
        <v>199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</row>
    <row r="17" spans="1:11" ht="19.5" customHeight="1">
      <c r="A17" s="36" t="s">
        <v>66</v>
      </c>
      <c r="B17" s="86" t="s">
        <v>54</v>
      </c>
      <c r="C17" s="94">
        <f aca="true" t="shared" si="0" ref="C17:C23">D17/36</f>
        <v>4</v>
      </c>
      <c r="D17" s="94">
        <f aca="true" t="shared" si="1" ref="D17:D22">SUM(E17:H17)</f>
        <v>144</v>
      </c>
      <c r="E17" s="94">
        <v>16</v>
      </c>
      <c r="F17" s="94">
        <v>0</v>
      </c>
      <c r="G17" s="94">
        <v>36</v>
      </c>
      <c r="H17" s="94">
        <v>92</v>
      </c>
      <c r="I17" s="94"/>
      <c r="J17" s="94">
        <v>9</v>
      </c>
      <c r="K17" s="83" t="s">
        <v>45</v>
      </c>
    </row>
    <row r="18" spans="1:11" ht="19.5" customHeight="1">
      <c r="A18" s="1" t="s">
        <v>67</v>
      </c>
      <c r="B18" s="93" t="s">
        <v>53</v>
      </c>
      <c r="C18" s="90">
        <f t="shared" si="0"/>
        <v>5</v>
      </c>
      <c r="D18" s="90">
        <f t="shared" si="1"/>
        <v>180</v>
      </c>
      <c r="E18" s="90">
        <v>16</v>
      </c>
      <c r="F18" s="90">
        <v>26</v>
      </c>
      <c r="G18" s="90">
        <v>36</v>
      </c>
      <c r="H18" s="90">
        <v>102</v>
      </c>
      <c r="I18" s="90"/>
      <c r="J18" s="90">
        <v>9</v>
      </c>
      <c r="K18" s="82" t="s">
        <v>45</v>
      </c>
    </row>
    <row r="19" spans="1:11" ht="31.5">
      <c r="A19" s="1" t="s">
        <v>68</v>
      </c>
      <c r="B19" s="154" t="s">
        <v>60</v>
      </c>
      <c r="C19" s="90">
        <f t="shared" si="0"/>
        <v>4</v>
      </c>
      <c r="D19" s="90">
        <f t="shared" si="1"/>
        <v>144</v>
      </c>
      <c r="E19" s="90">
        <v>16</v>
      </c>
      <c r="F19" s="90">
        <v>16</v>
      </c>
      <c r="G19" s="90">
        <v>20</v>
      </c>
      <c r="H19" s="90">
        <v>92</v>
      </c>
      <c r="I19" s="91" t="s">
        <v>1</v>
      </c>
      <c r="J19" s="2">
        <v>9</v>
      </c>
      <c r="K19" s="82" t="s">
        <v>45</v>
      </c>
    </row>
    <row r="20" spans="1:11" ht="15.75">
      <c r="A20" s="1" t="s">
        <v>69</v>
      </c>
      <c r="B20" s="153" t="s">
        <v>55</v>
      </c>
      <c r="C20" s="88">
        <f t="shared" si="0"/>
        <v>4</v>
      </c>
      <c r="D20" s="88">
        <f t="shared" si="1"/>
        <v>144</v>
      </c>
      <c r="E20" s="88">
        <v>16</v>
      </c>
      <c r="F20" s="88">
        <v>0</v>
      </c>
      <c r="G20" s="88">
        <v>36</v>
      </c>
      <c r="H20" s="88">
        <v>92</v>
      </c>
      <c r="I20" s="88" t="s">
        <v>1</v>
      </c>
      <c r="J20" s="3">
        <v>10</v>
      </c>
      <c r="K20" s="3" t="s">
        <v>61</v>
      </c>
    </row>
    <row r="21" spans="1:11" ht="31.5">
      <c r="A21" s="111" t="s">
        <v>70</v>
      </c>
      <c r="B21" s="155" t="s">
        <v>56</v>
      </c>
      <c r="C21" s="90">
        <f t="shared" si="0"/>
        <v>4</v>
      </c>
      <c r="D21" s="90">
        <f t="shared" si="1"/>
        <v>144</v>
      </c>
      <c r="E21" s="90">
        <v>16</v>
      </c>
      <c r="F21" s="90">
        <v>0</v>
      </c>
      <c r="G21" s="90">
        <v>36</v>
      </c>
      <c r="H21" s="90">
        <v>92</v>
      </c>
      <c r="I21" s="90"/>
      <c r="J21" s="90">
        <v>10</v>
      </c>
      <c r="K21" s="82" t="s">
        <v>45</v>
      </c>
    </row>
    <row r="22" spans="1:11" ht="33" customHeight="1" thickBot="1">
      <c r="A22" s="4" t="s">
        <v>210</v>
      </c>
      <c r="B22" s="87" t="s">
        <v>164</v>
      </c>
      <c r="C22" s="89">
        <f t="shared" si="0"/>
        <v>4</v>
      </c>
      <c r="D22" s="89">
        <f t="shared" si="1"/>
        <v>144</v>
      </c>
      <c r="E22" s="89">
        <v>16</v>
      </c>
      <c r="F22" s="89">
        <v>16</v>
      </c>
      <c r="G22" s="89">
        <v>20</v>
      </c>
      <c r="H22" s="89">
        <v>92</v>
      </c>
      <c r="I22" s="89"/>
      <c r="J22" s="89">
        <v>10</v>
      </c>
      <c r="K22" s="81" t="s">
        <v>45</v>
      </c>
    </row>
    <row r="23" spans="1:11" ht="15.75" thickBot="1">
      <c r="A23" s="301" t="s">
        <v>26</v>
      </c>
      <c r="B23" s="282"/>
      <c r="C23" s="17">
        <f t="shared" si="0"/>
        <v>25</v>
      </c>
      <c r="D23" s="17">
        <f>SUM(D17:D22)</f>
        <v>900</v>
      </c>
      <c r="E23" s="17">
        <f>SUM(E17:E22)</f>
        <v>96</v>
      </c>
      <c r="F23" s="17">
        <f>SUM(F17:F22)</f>
        <v>58</v>
      </c>
      <c r="G23" s="17">
        <f>SUM(G17:G22)</f>
        <v>184</v>
      </c>
      <c r="H23" s="17">
        <f>SUM(H17:H22)</f>
        <v>562</v>
      </c>
      <c r="I23" s="18"/>
      <c r="J23" s="18"/>
      <c r="K23" s="19"/>
    </row>
    <row r="24" spans="1:11" ht="15.75">
      <c r="A24" s="287" t="s">
        <v>95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</row>
    <row r="25" spans="1:11" ht="16.5" thickBot="1">
      <c r="A25" s="311" t="s">
        <v>198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  <row r="26" spans="1:11" ht="18.75" customHeight="1">
      <c r="A26" s="36" t="s">
        <v>71</v>
      </c>
      <c r="B26" s="86" t="s">
        <v>191</v>
      </c>
      <c r="C26" s="94">
        <f>D26/36</f>
        <v>4</v>
      </c>
      <c r="D26" s="94">
        <f>SUM(E26:H26)</f>
        <v>144</v>
      </c>
      <c r="E26" s="94">
        <v>16</v>
      </c>
      <c r="F26" s="94">
        <v>16</v>
      </c>
      <c r="G26" s="94">
        <v>20</v>
      </c>
      <c r="H26" s="94">
        <v>92</v>
      </c>
      <c r="I26" s="94">
        <v>9</v>
      </c>
      <c r="J26" s="94"/>
      <c r="K26" s="211" t="s">
        <v>208</v>
      </c>
    </row>
    <row r="27" spans="1:11" ht="18.75" customHeight="1">
      <c r="A27" s="1" t="s">
        <v>72</v>
      </c>
      <c r="B27" s="93" t="s">
        <v>57</v>
      </c>
      <c r="C27" s="90">
        <f>D27/36</f>
        <v>4</v>
      </c>
      <c r="D27" s="90">
        <f>SUM(E27:H27)</f>
        <v>144</v>
      </c>
      <c r="E27" s="90">
        <v>16</v>
      </c>
      <c r="F27" s="90">
        <v>16</v>
      </c>
      <c r="G27" s="90">
        <v>20</v>
      </c>
      <c r="H27" s="90">
        <v>92</v>
      </c>
      <c r="I27" s="90">
        <v>9</v>
      </c>
      <c r="J27" s="90" t="s">
        <v>1</v>
      </c>
      <c r="K27" s="82" t="s">
        <v>45</v>
      </c>
    </row>
    <row r="28" spans="1:11" ht="18.75" customHeight="1">
      <c r="A28" s="1" t="s">
        <v>73</v>
      </c>
      <c r="B28" s="93" t="s">
        <v>209</v>
      </c>
      <c r="C28" s="90">
        <f>D28/36</f>
        <v>3</v>
      </c>
      <c r="D28" s="90">
        <f>SUM(E28:H28)</f>
        <v>108</v>
      </c>
      <c r="E28" s="90">
        <v>16</v>
      </c>
      <c r="F28" s="90">
        <v>12</v>
      </c>
      <c r="G28" s="90">
        <v>30</v>
      </c>
      <c r="H28" s="90">
        <v>50</v>
      </c>
      <c r="I28" s="90">
        <v>10</v>
      </c>
      <c r="J28" s="90"/>
      <c r="K28" s="82" t="s">
        <v>45</v>
      </c>
    </row>
    <row r="29" spans="1:11" ht="32.25" customHeight="1" thickBot="1">
      <c r="A29" s="140" t="s">
        <v>74</v>
      </c>
      <c r="B29" s="156" t="s">
        <v>59</v>
      </c>
      <c r="C29" s="102">
        <f>D29/36</f>
        <v>4</v>
      </c>
      <c r="D29" s="102">
        <f>SUM(E29:H29)</f>
        <v>144</v>
      </c>
      <c r="E29" s="102">
        <v>16</v>
      </c>
      <c r="F29" s="102">
        <v>16</v>
      </c>
      <c r="G29" s="102">
        <v>20</v>
      </c>
      <c r="H29" s="102">
        <v>92</v>
      </c>
      <c r="I29" s="102">
        <v>10</v>
      </c>
      <c r="J29" s="140" t="s">
        <v>1</v>
      </c>
      <c r="K29" s="157" t="s">
        <v>45</v>
      </c>
    </row>
    <row r="30" spans="1:11" ht="15.75" thickBot="1">
      <c r="A30" s="301" t="s">
        <v>26</v>
      </c>
      <c r="B30" s="282"/>
      <c r="C30" s="51">
        <f>D30/36</f>
        <v>15</v>
      </c>
      <c r="D30" s="51">
        <f>SUM(E30:H30)</f>
        <v>540</v>
      </c>
      <c r="E30" s="92">
        <f>SUM(E26:E29)</f>
        <v>64</v>
      </c>
      <c r="F30" s="92">
        <f>SUM(F26:F29)</f>
        <v>60</v>
      </c>
      <c r="G30" s="92">
        <f>SUM(G26:G29)</f>
        <v>90</v>
      </c>
      <c r="H30" s="92">
        <f>SUM(H26:H29)</f>
        <v>326</v>
      </c>
      <c r="I30" s="18"/>
      <c r="J30" s="18"/>
      <c r="K30" s="19"/>
    </row>
    <row r="31" spans="1:11" ht="15">
      <c r="A31" s="283" t="s">
        <v>65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</row>
    <row r="32" spans="1:11" ht="16.5" thickBot="1">
      <c r="A32" s="311" t="s">
        <v>76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</row>
    <row r="33" spans="1:11" ht="18.75" customHeight="1">
      <c r="A33" s="32" t="s">
        <v>78</v>
      </c>
      <c r="B33" s="95" t="s">
        <v>77</v>
      </c>
      <c r="C33" s="94">
        <f>D33/36</f>
        <v>10</v>
      </c>
      <c r="D33" s="94">
        <f>SUM(E33:H33)</f>
        <v>360</v>
      </c>
      <c r="E33" s="94">
        <v>0</v>
      </c>
      <c r="F33" s="94">
        <v>0</v>
      </c>
      <c r="G33" s="94">
        <v>20</v>
      </c>
      <c r="H33" s="94">
        <v>340</v>
      </c>
      <c r="I33" s="94">
        <v>10</v>
      </c>
      <c r="J33" s="32"/>
      <c r="K33" s="83" t="s">
        <v>45</v>
      </c>
    </row>
    <row r="34" spans="1:11" ht="33" customHeight="1" thickBot="1">
      <c r="A34" s="4" t="s">
        <v>79</v>
      </c>
      <c r="B34" s="85" t="s">
        <v>80</v>
      </c>
      <c r="C34" s="89">
        <f>D34/36</f>
        <v>10</v>
      </c>
      <c r="D34" s="89">
        <f>SUM(E34:H34)</f>
        <v>360</v>
      </c>
      <c r="E34" s="89">
        <v>0</v>
      </c>
      <c r="F34" s="89">
        <v>0</v>
      </c>
      <c r="G34" s="89">
        <v>20</v>
      </c>
      <c r="H34" s="89">
        <v>340</v>
      </c>
      <c r="I34" s="89">
        <v>10</v>
      </c>
      <c r="J34" s="4"/>
      <c r="K34" s="81" t="s">
        <v>45</v>
      </c>
    </row>
    <row r="35" spans="1:11" ht="15.75" thickBot="1">
      <c r="A35" s="288" t="s">
        <v>26</v>
      </c>
      <c r="B35" s="289"/>
      <c r="C35" s="17">
        <f>D35/36</f>
        <v>20</v>
      </c>
      <c r="D35" s="17">
        <f>SUM(D33:D34)</f>
        <v>720</v>
      </c>
      <c r="E35" s="17">
        <f>SUM(E33:E34)</f>
        <v>0</v>
      </c>
      <c r="F35" s="17">
        <f>SUM(F33:F34)</f>
        <v>0</v>
      </c>
      <c r="G35" s="17">
        <f>SUM(G33:G34)</f>
        <v>40</v>
      </c>
      <c r="H35" s="17">
        <f>SUM(H33:H34)</f>
        <v>680</v>
      </c>
      <c r="I35" s="21"/>
      <c r="J35" s="21"/>
      <c r="K35" s="7"/>
    </row>
    <row r="36" spans="1:11" ht="19.5" customHeight="1" thickBot="1">
      <c r="A36" s="7"/>
      <c r="B36" s="311" t="s">
        <v>28</v>
      </c>
      <c r="C36" s="311"/>
      <c r="D36" s="311"/>
      <c r="E36" s="311"/>
      <c r="F36" s="311"/>
      <c r="G36" s="311"/>
      <c r="H36" s="311"/>
      <c r="I36" s="21"/>
      <c r="J36" s="21"/>
      <c r="K36" s="7"/>
    </row>
    <row r="37" spans="1:11" ht="15.75" thickBot="1">
      <c r="A37" s="7"/>
      <c r="B37" s="37" t="s">
        <v>28</v>
      </c>
      <c r="C37" s="23" t="s">
        <v>81</v>
      </c>
      <c r="D37" s="22" t="s">
        <v>11</v>
      </c>
      <c r="E37" s="23" t="s">
        <v>29</v>
      </c>
      <c r="F37" s="23" t="s">
        <v>30</v>
      </c>
      <c r="G37" s="23" t="s">
        <v>31</v>
      </c>
      <c r="H37" s="23" t="s">
        <v>19</v>
      </c>
      <c r="I37" s="23" t="s">
        <v>225</v>
      </c>
      <c r="J37" s="23" t="s">
        <v>226</v>
      </c>
      <c r="K37" s="7"/>
    </row>
    <row r="38" spans="1:11" ht="15.75">
      <c r="A38" s="7"/>
      <c r="B38" s="38" t="s">
        <v>32</v>
      </c>
      <c r="C38" s="70">
        <f>D38/36</f>
        <v>21</v>
      </c>
      <c r="D38" s="42">
        <f>SUM(E38:H38)</f>
        <v>756</v>
      </c>
      <c r="E38" s="43">
        <f>E17+E18+E19+E26+E27</f>
        <v>80</v>
      </c>
      <c r="F38" s="43">
        <f>F17+F18+F19+F26+F27</f>
        <v>74</v>
      </c>
      <c r="G38" s="43">
        <f>G17+G18+G19+G26+G27</f>
        <v>132</v>
      </c>
      <c r="H38" s="43">
        <f>H17+H18+H19+H26+H27</f>
        <v>470</v>
      </c>
      <c r="I38" s="116">
        <v>9</v>
      </c>
      <c r="J38" s="267">
        <f>(E38+F38+G38*0.2)/I38</f>
        <v>20.044444444444444</v>
      </c>
      <c r="K38" s="7"/>
    </row>
    <row r="39" spans="1:11" ht="16.5" thickBot="1">
      <c r="A39" s="7"/>
      <c r="B39" s="252" t="s">
        <v>33</v>
      </c>
      <c r="C39" s="253">
        <f>D39/36</f>
        <v>39</v>
      </c>
      <c r="D39" s="254">
        <f>SUM(E39:H39)</f>
        <v>1404</v>
      </c>
      <c r="E39" s="255">
        <f>E20+E21+E22+E28+E29+E35</f>
        <v>80</v>
      </c>
      <c r="F39" s="255">
        <f>F20+F21+F22+F28+F29+F35</f>
        <v>44</v>
      </c>
      <c r="G39" s="255">
        <f>G20+G21+G22+G28+G29+G35</f>
        <v>182</v>
      </c>
      <c r="H39" s="255">
        <f>H20+H21+H22+H28+H29+H35</f>
        <v>1098</v>
      </c>
      <c r="I39" s="187">
        <v>9</v>
      </c>
      <c r="J39" s="257">
        <f>(E39+F39+G39*0.2)/I39</f>
        <v>17.822222222222223</v>
      </c>
      <c r="K39" s="7"/>
    </row>
    <row r="40" spans="1:11" ht="15.75" thickBot="1">
      <c r="A40" s="7"/>
      <c r="B40" s="25" t="s">
        <v>181</v>
      </c>
      <c r="C40" s="26">
        <f>D40/36</f>
        <v>60</v>
      </c>
      <c r="D40" s="20">
        <f>SUM(D38:D39)</f>
        <v>2160</v>
      </c>
      <c r="E40" s="26">
        <f>SUM(E38:E39)</f>
        <v>160</v>
      </c>
      <c r="F40" s="26">
        <f>SUM(F38:F39)</f>
        <v>118</v>
      </c>
      <c r="G40" s="26">
        <f>SUM(G38:G39)</f>
        <v>314</v>
      </c>
      <c r="H40" s="26">
        <f>SUM(H38:H39)</f>
        <v>1568</v>
      </c>
      <c r="I40" s="21"/>
      <c r="J40" s="21"/>
      <c r="K40" s="7"/>
    </row>
    <row r="41" spans="1:11" ht="16.5" thickBot="1">
      <c r="A41" s="7"/>
      <c r="B41" s="311" t="s">
        <v>34</v>
      </c>
      <c r="C41" s="311"/>
      <c r="D41" s="311"/>
      <c r="E41" s="287"/>
      <c r="F41" s="287"/>
      <c r="G41" s="7"/>
      <c r="H41" s="7"/>
      <c r="I41" s="7"/>
      <c r="J41" s="7"/>
      <c r="K41" s="7"/>
    </row>
    <row r="42" spans="1:11" ht="15.75" thickBot="1">
      <c r="A42" s="7"/>
      <c r="B42" s="28"/>
      <c r="C42" s="290" t="s">
        <v>35</v>
      </c>
      <c r="D42" s="291"/>
      <c r="E42" s="307" t="s">
        <v>160</v>
      </c>
      <c r="F42" s="308"/>
      <c r="G42" s="7"/>
      <c r="H42" s="7"/>
      <c r="I42" s="7"/>
      <c r="J42" s="7"/>
      <c r="K42" s="7"/>
    </row>
    <row r="43" spans="1:11" ht="15.75" thickBot="1">
      <c r="A43" s="7"/>
      <c r="B43" s="29"/>
      <c r="C43" s="372" t="s">
        <v>36</v>
      </c>
      <c r="D43" s="373"/>
      <c r="E43" s="23">
        <v>9</v>
      </c>
      <c r="F43" s="23">
        <v>10</v>
      </c>
      <c r="G43" s="7"/>
      <c r="H43" s="7"/>
      <c r="I43" s="7"/>
      <c r="J43" s="7"/>
      <c r="K43" s="7"/>
    </row>
    <row r="44" spans="1:11" ht="15">
      <c r="A44" s="7"/>
      <c r="B44" s="77" t="s">
        <v>37</v>
      </c>
      <c r="C44" s="297">
        <f>SUM(E44:F44)</f>
        <v>6</v>
      </c>
      <c r="D44" s="326"/>
      <c r="E44" s="116">
        <f>COUNTIF($I$17:$I$34,9)</f>
        <v>2</v>
      </c>
      <c r="F44" s="80">
        <f>COUNTIF($I$17:$I$34,10)</f>
        <v>4</v>
      </c>
      <c r="G44" s="7"/>
      <c r="H44" s="7"/>
      <c r="I44" s="7"/>
      <c r="J44" s="7"/>
      <c r="K44" s="7"/>
    </row>
    <row r="45" spans="1:11" ht="15.75" thickBot="1">
      <c r="A45" s="7"/>
      <c r="B45" s="30" t="s">
        <v>38</v>
      </c>
      <c r="C45" s="299">
        <f>SUM(E45:F45)</f>
        <v>6</v>
      </c>
      <c r="D45" s="327"/>
      <c r="E45" s="187">
        <f>COUNTIF($J$17:$J$34,9)</f>
        <v>3</v>
      </c>
      <c r="F45" s="138">
        <f>COUNTIF($J$17:$J$42,10)</f>
        <v>3</v>
      </c>
      <c r="G45" s="7"/>
      <c r="H45" s="7"/>
      <c r="I45" s="7"/>
      <c r="J45" s="7"/>
      <c r="K45" s="7"/>
    </row>
    <row r="46" spans="1:11" ht="15.75" thickBot="1">
      <c r="A46" s="7"/>
      <c r="B46" s="31"/>
      <c r="C46" s="307" t="s">
        <v>139</v>
      </c>
      <c r="D46" s="308"/>
      <c r="E46" s="307" t="s">
        <v>140</v>
      </c>
      <c r="F46" s="308"/>
      <c r="G46" s="7"/>
      <c r="H46" s="7"/>
      <c r="I46" s="7"/>
      <c r="J46" s="7"/>
      <c r="K46" s="7"/>
    </row>
    <row r="47" spans="1:11" ht="18.75" customHeight="1" thickBot="1">
      <c r="A47" s="7"/>
      <c r="B47" s="29" t="s">
        <v>39</v>
      </c>
      <c r="C47" s="307">
        <v>10</v>
      </c>
      <c r="D47" s="308"/>
      <c r="E47" s="307">
        <v>13</v>
      </c>
      <c r="F47" s="308"/>
      <c r="G47" s="7"/>
      <c r="H47" s="281" t="s">
        <v>141</v>
      </c>
      <c r="I47" s="324"/>
      <c r="J47" s="324"/>
      <c r="K47" s="325"/>
    </row>
    <row r="48" spans="1:11" ht="18.75" customHeight="1" thickBot="1">
      <c r="A48" s="7"/>
      <c r="B48" s="264" t="s">
        <v>161</v>
      </c>
      <c r="C48" s="305">
        <v>10</v>
      </c>
      <c r="D48" s="306"/>
      <c r="E48" s="305">
        <v>2</v>
      </c>
      <c r="F48" s="306"/>
      <c r="G48" s="34"/>
      <c r="H48" s="281" t="s">
        <v>228</v>
      </c>
      <c r="I48" s="324"/>
      <c r="J48" s="324"/>
      <c r="K48" s="325"/>
    </row>
    <row r="49" spans="1:1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3" spans="2:11" ht="18.75">
      <c r="B53" s="49" t="s">
        <v>106</v>
      </c>
      <c r="E53" s="293" t="s">
        <v>178</v>
      </c>
      <c r="F53" s="293"/>
      <c r="G53" s="293"/>
      <c r="H53" s="293"/>
      <c r="I53" s="293"/>
      <c r="J53" s="293"/>
      <c r="K53" s="293"/>
    </row>
    <row r="54" spans="2:10" ht="18.75">
      <c r="B54" s="49"/>
      <c r="E54" s="50"/>
      <c r="F54" s="50"/>
      <c r="G54" s="50"/>
      <c r="H54" s="50"/>
      <c r="I54" s="50"/>
      <c r="J54" s="50"/>
    </row>
    <row r="55" spans="2:11" ht="18.75">
      <c r="B55" s="49" t="s">
        <v>97</v>
      </c>
      <c r="E55" s="293" t="s">
        <v>98</v>
      </c>
      <c r="F55" s="293"/>
      <c r="G55" s="293"/>
      <c r="H55" s="293"/>
      <c r="I55" s="293"/>
      <c r="J55" s="293"/>
      <c r="K55" s="293"/>
    </row>
  </sheetData>
  <sheetProtection/>
  <mergeCells count="39">
    <mergeCell ref="H47:K47"/>
    <mergeCell ref="H48:K48"/>
    <mergeCell ref="C46:D46"/>
    <mergeCell ref="E46:F46"/>
    <mergeCell ref="C47:D47"/>
    <mergeCell ref="E47:F47"/>
    <mergeCell ref="I2:K2"/>
    <mergeCell ref="H3:K3"/>
    <mergeCell ref="I5:K5"/>
    <mergeCell ref="A23:B23"/>
    <mergeCell ref="E12:F12"/>
    <mergeCell ref="I12:J12"/>
    <mergeCell ref="A15:K15"/>
    <mergeCell ref="H4:K4"/>
    <mergeCell ref="A7:K7"/>
    <mergeCell ref="A8:K8"/>
    <mergeCell ref="A16:K16"/>
    <mergeCell ref="A25:K25"/>
    <mergeCell ref="A32:K32"/>
    <mergeCell ref="A24:K24"/>
    <mergeCell ref="A30:B30"/>
    <mergeCell ref="C44:D44"/>
    <mergeCell ref="C43:D43"/>
    <mergeCell ref="C45:D45"/>
    <mergeCell ref="A35:B35"/>
    <mergeCell ref="E55:K55"/>
    <mergeCell ref="C48:D48"/>
    <mergeCell ref="E48:F48"/>
    <mergeCell ref="E53:K53"/>
    <mergeCell ref="A11:A13"/>
    <mergeCell ref="A31:K31"/>
    <mergeCell ref="E42:F42"/>
    <mergeCell ref="A9:K9"/>
    <mergeCell ref="D11:H11"/>
    <mergeCell ref="I11:J11"/>
    <mergeCell ref="A10:K10"/>
    <mergeCell ref="B36:H36"/>
    <mergeCell ref="B41:F41"/>
    <mergeCell ref="C42:D42"/>
  </mergeCells>
  <printOptions/>
  <pageMargins left="0.27" right="0.16" top="0.37" bottom="0.23" header="0.2" footer="0.17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K54"/>
  <sheetViews>
    <sheetView zoomScale="75" zoomScaleNormal="75" zoomScalePageLayoutView="0" workbookViewId="0" topLeftCell="A21">
      <selection activeCell="D21" sqref="D21"/>
    </sheetView>
  </sheetViews>
  <sheetFormatPr defaultColWidth="9.00390625" defaultRowHeight="12.75"/>
  <cols>
    <col min="1" max="1" width="5.00390625" style="0" customWidth="1"/>
    <col min="2" max="2" width="41.875" style="0" customWidth="1"/>
    <col min="3" max="3" width="8.00390625" style="0" customWidth="1"/>
    <col min="4" max="4" width="8.25390625" style="0" customWidth="1"/>
    <col min="5" max="5" width="8.875" style="0" customWidth="1"/>
    <col min="6" max="6" width="9.25390625" style="0" customWidth="1"/>
    <col min="7" max="7" width="9.375" style="0" customWidth="1"/>
    <col min="8" max="8" width="6.875" style="0" customWidth="1"/>
    <col min="9" max="9" width="6.375" style="0" customWidth="1"/>
    <col min="10" max="10" width="7.625" style="0" customWidth="1"/>
    <col min="11" max="11" width="15.875" style="0" customWidth="1"/>
  </cols>
  <sheetData>
    <row r="1" ht="15">
      <c r="K1" s="33" t="s">
        <v>40</v>
      </c>
    </row>
    <row r="2" spans="9:11" ht="15">
      <c r="I2" s="317" t="s">
        <v>41</v>
      </c>
      <c r="J2" s="317"/>
      <c r="K2" s="317"/>
    </row>
    <row r="3" spans="8:11" ht="15">
      <c r="H3" s="333" t="s">
        <v>103</v>
      </c>
      <c r="I3" s="333"/>
      <c r="J3" s="333"/>
      <c r="K3" s="333"/>
    </row>
    <row r="4" spans="8:11" ht="15">
      <c r="H4" s="318" t="s">
        <v>166</v>
      </c>
      <c r="I4" s="318"/>
      <c r="J4" s="318"/>
      <c r="K4" s="318"/>
    </row>
    <row r="5" spans="9:11" ht="15">
      <c r="I5" s="332" t="s">
        <v>90</v>
      </c>
      <c r="J5" s="332"/>
      <c r="K5" s="332"/>
    </row>
    <row r="6" spans="1:11" ht="18">
      <c r="A6" s="323" t="s">
        <v>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spans="1:11" ht="18">
      <c r="A7" s="323" t="s">
        <v>190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</row>
    <row r="8" spans="1:11" ht="15.75" customHeight="1">
      <c r="A8" s="304" t="s">
        <v>44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</row>
    <row r="9" spans="1:11" ht="13.5" customHeight="1">
      <c r="A9" s="287" t="s">
        <v>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</row>
    <row r="10" ht="4.5" customHeight="1" thickBot="1"/>
    <row r="11" spans="1:11" ht="15.75" thickBot="1">
      <c r="A11" s="294" t="s">
        <v>223</v>
      </c>
      <c r="B11" s="8" t="s">
        <v>4</v>
      </c>
      <c r="C11" s="8" t="s">
        <v>5</v>
      </c>
      <c r="D11" s="319" t="s">
        <v>6</v>
      </c>
      <c r="E11" s="319"/>
      <c r="F11" s="319"/>
      <c r="G11" s="319"/>
      <c r="H11" s="313"/>
      <c r="I11" s="320" t="s">
        <v>7</v>
      </c>
      <c r="J11" s="321"/>
      <c r="K11" s="8" t="s">
        <v>8</v>
      </c>
    </row>
    <row r="12" spans="1:11" ht="15.75" thickBot="1">
      <c r="A12" s="295"/>
      <c r="B12" s="9" t="s">
        <v>9</v>
      </c>
      <c r="C12" s="9" t="s">
        <v>10</v>
      </c>
      <c r="D12" s="8" t="s">
        <v>11</v>
      </c>
      <c r="E12" s="312" t="s">
        <v>12</v>
      </c>
      <c r="F12" s="313"/>
      <c r="G12" s="10"/>
      <c r="H12" s="11"/>
      <c r="I12" s="314" t="s">
        <v>13</v>
      </c>
      <c r="J12" s="315"/>
      <c r="K12" s="9" t="s">
        <v>14</v>
      </c>
    </row>
    <row r="13" spans="1:11" ht="15.75" thickBot="1">
      <c r="A13" s="296"/>
      <c r="B13" s="13"/>
      <c r="C13" s="12" t="s">
        <v>15</v>
      </c>
      <c r="D13" s="13"/>
      <c r="E13" s="14" t="s">
        <v>16</v>
      </c>
      <c r="F13" s="14" t="s">
        <v>17</v>
      </c>
      <c r="G13" s="15" t="s">
        <v>18</v>
      </c>
      <c r="H13" s="12" t="s">
        <v>19</v>
      </c>
      <c r="I13" s="14" t="s">
        <v>20</v>
      </c>
      <c r="J13" s="14" t="s">
        <v>21</v>
      </c>
      <c r="K13" s="12" t="s">
        <v>22</v>
      </c>
    </row>
    <row r="14" spans="1:11" ht="16.5" thickBot="1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</row>
    <row r="15" spans="1:11" ht="15.75">
      <c r="A15" s="284" t="s">
        <v>63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</row>
    <row r="16" spans="1:11" ht="15.75" customHeight="1" thickBot="1">
      <c r="A16" s="311" t="s">
        <v>199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</row>
    <row r="17" spans="1:11" ht="15.75">
      <c r="A17" s="36" t="s">
        <v>66</v>
      </c>
      <c r="B17" s="86" t="s">
        <v>54</v>
      </c>
      <c r="C17" s="94">
        <f aca="true" t="shared" si="0" ref="C17:C23">D17/36</f>
        <v>4</v>
      </c>
      <c r="D17" s="94">
        <f aca="true" t="shared" si="1" ref="D17:D22">SUM(E17:H17)</f>
        <v>144</v>
      </c>
      <c r="E17" s="94">
        <v>16</v>
      </c>
      <c r="F17" s="94">
        <v>0</v>
      </c>
      <c r="G17" s="94">
        <v>36</v>
      </c>
      <c r="H17" s="94">
        <v>92</v>
      </c>
      <c r="I17" s="94"/>
      <c r="J17" s="94">
        <v>9</v>
      </c>
      <c r="K17" s="83" t="s">
        <v>45</v>
      </c>
    </row>
    <row r="18" spans="1:11" ht="15.75">
      <c r="A18" s="1" t="s">
        <v>67</v>
      </c>
      <c r="B18" s="93" t="s">
        <v>53</v>
      </c>
      <c r="C18" s="90">
        <f t="shared" si="0"/>
        <v>5</v>
      </c>
      <c r="D18" s="90">
        <f t="shared" si="1"/>
        <v>180</v>
      </c>
      <c r="E18" s="90">
        <v>16</v>
      </c>
      <c r="F18" s="90">
        <v>26</v>
      </c>
      <c r="G18" s="90">
        <v>36</v>
      </c>
      <c r="H18" s="90">
        <v>102</v>
      </c>
      <c r="I18" s="90"/>
      <c r="J18" s="90">
        <v>9</v>
      </c>
      <c r="K18" s="82" t="s">
        <v>45</v>
      </c>
    </row>
    <row r="19" spans="1:11" ht="31.5" customHeight="1">
      <c r="A19" s="1" t="s">
        <v>68</v>
      </c>
      <c r="B19" s="154" t="s">
        <v>60</v>
      </c>
      <c r="C19" s="90">
        <f t="shared" si="0"/>
        <v>4</v>
      </c>
      <c r="D19" s="90">
        <f t="shared" si="1"/>
        <v>144</v>
      </c>
      <c r="E19" s="90">
        <v>16</v>
      </c>
      <c r="F19" s="90">
        <v>16</v>
      </c>
      <c r="G19" s="90">
        <v>20</v>
      </c>
      <c r="H19" s="90">
        <v>92</v>
      </c>
      <c r="I19" s="91" t="s">
        <v>1</v>
      </c>
      <c r="J19" s="90">
        <v>9</v>
      </c>
      <c r="K19" s="82" t="s">
        <v>45</v>
      </c>
    </row>
    <row r="20" spans="1:11" ht="18" customHeight="1">
      <c r="A20" s="1" t="s">
        <v>69</v>
      </c>
      <c r="B20" s="153" t="s">
        <v>55</v>
      </c>
      <c r="C20" s="88">
        <f t="shared" si="0"/>
        <v>4</v>
      </c>
      <c r="D20" s="88">
        <f t="shared" si="1"/>
        <v>144</v>
      </c>
      <c r="E20" s="88">
        <v>16</v>
      </c>
      <c r="F20" s="88">
        <v>0</v>
      </c>
      <c r="G20" s="88">
        <v>36</v>
      </c>
      <c r="H20" s="88">
        <v>92</v>
      </c>
      <c r="I20" s="88" t="s">
        <v>1</v>
      </c>
      <c r="J20" s="90">
        <v>10</v>
      </c>
      <c r="K20" s="212" t="s">
        <v>61</v>
      </c>
    </row>
    <row r="21" spans="1:11" ht="31.5">
      <c r="A21" s="111" t="s">
        <v>70</v>
      </c>
      <c r="B21" s="155" t="s">
        <v>56</v>
      </c>
      <c r="C21" s="90">
        <f t="shared" si="0"/>
        <v>4</v>
      </c>
      <c r="D21" s="90">
        <f t="shared" si="1"/>
        <v>144</v>
      </c>
      <c r="E21" s="90">
        <v>16</v>
      </c>
      <c r="F21" s="90">
        <v>0</v>
      </c>
      <c r="G21" s="90">
        <v>36</v>
      </c>
      <c r="H21" s="90">
        <v>92</v>
      </c>
      <c r="I21" s="90"/>
      <c r="J21" s="90">
        <v>10</v>
      </c>
      <c r="K21" s="82" t="s">
        <v>45</v>
      </c>
    </row>
    <row r="22" spans="1:11" ht="31.5" customHeight="1" thickBot="1">
      <c r="A22" s="4" t="s">
        <v>210</v>
      </c>
      <c r="B22" s="87" t="s">
        <v>164</v>
      </c>
      <c r="C22" s="89">
        <f t="shared" si="0"/>
        <v>4</v>
      </c>
      <c r="D22" s="89">
        <f t="shared" si="1"/>
        <v>144</v>
      </c>
      <c r="E22" s="89">
        <v>16</v>
      </c>
      <c r="F22" s="89">
        <v>16</v>
      </c>
      <c r="G22" s="89">
        <v>20</v>
      </c>
      <c r="H22" s="89">
        <v>92</v>
      </c>
      <c r="I22" s="89"/>
      <c r="J22" s="102">
        <v>10</v>
      </c>
      <c r="K22" s="81" t="s">
        <v>45</v>
      </c>
    </row>
    <row r="23" spans="1:11" ht="21.75" customHeight="1" thickBot="1">
      <c r="A23" s="375" t="s">
        <v>26</v>
      </c>
      <c r="B23" s="376"/>
      <c r="C23" s="150">
        <f t="shared" si="0"/>
        <v>25</v>
      </c>
      <c r="D23" s="150">
        <f>SUM(D17:D22)</f>
        <v>900</v>
      </c>
      <c r="E23" s="150">
        <f>SUM(E17:E22)</f>
        <v>96</v>
      </c>
      <c r="F23" s="150">
        <f>SUM(F17:F22)</f>
        <v>58</v>
      </c>
      <c r="G23" s="150">
        <f>SUM(G17:G22)</f>
        <v>184</v>
      </c>
      <c r="H23" s="150">
        <f>SUM(H17:H22)</f>
        <v>562</v>
      </c>
      <c r="I23" s="18"/>
      <c r="J23" s="18"/>
      <c r="K23" s="19"/>
    </row>
    <row r="24" spans="1:11" ht="15.75">
      <c r="A24" s="287" t="s">
        <v>64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</row>
    <row r="25" spans="1:11" ht="23.25" customHeight="1" thickBot="1">
      <c r="A25" s="311" t="s">
        <v>198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  <row r="26" spans="1:11" ht="17.25" customHeight="1">
      <c r="A26" s="44" t="s">
        <v>71</v>
      </c>
      <c r="B26" s="158" t="s">
        <v>211</v>
      </c>
      <c r="C26" s="161">
        <f>D26/36</f>
        <v>3</v>
      </c>
      <c r="D26" s="161">
        <f>SUM(E26:H26)</f>
        <v>108</v>
      </c>
      <c r="E26" s="161">
        <v>16</v>
      </c>
      <c r="F26" s="161">
        <v>12</v>
      </c>
      <c r="G26" s="161">
        <v>30</v>
      </c>
      <c r="H26" s="161">
        <v>50</v>
      </c>
      <c r="I26" s="161">
        <v>9</v>
      </c>
      <c r="J26" s="94" t="s">
        <v>1</v>
      </c>
      <c r="K26" s="83" t="s">
        <v>45</v>
      </c>
    </row>
    <row r="27" spans="1:11" ht="30.75" customHeight="1">
      <c r="A27" s="47" t="s">
        <v>72</v>
      </c>
      <c r="B27" s="159" t="s">
        <v>183</v>
      </c>
      <c r="C27" s="90">
        <f>D27/36</f>
        <v>4</v>
      </c>
      <c r="D27" s="90">
        <f>SUM(E27:H27)</f>
        <v>144</v>
      </c>
      <c r="E27" s="90">
        <v>16</v>
      </c>
      <c r="F27" s="90">
        <v>0</v>
      </c>
      <c r="G27" s="90">
        <v>36</v>
      </c>
      <c r="H27" s="90">
        <v>92</v>
      </c>
      <c r="I27" s="90">
        <v>9</v>
      </c>
      <c r="J27" s="2"/>
      <c r="K27" s="82" t="s">
        <v>45</v>
      </c>
    </row>
    <row r="28" spans="1:11" ht="17.25" customHeight="1">
      <c r="A28" s="45" t="s">
        <v>73</v>
      </c>
      <c r="B28" s="101" t="s">
        <v>58</v>
      </c>
      <c r="C28" s="90">
        <f>D28/36</f>
        <v>4</v>
      </c>
      <c r="D28" s="90">
        <f>SUM(E28:H28)</f>
        <v>144</v>
      </c>
      <c r="E28" s="90">
        <v>16</v>
      </c>
      <c r="F28" s="90">
        <v>16</v>
      </c>
      <c r="G28" s="90">
        <v>20</v>
      </c>
      <c r="H28" s="90">
        <v>92</v>
      </c>
      <c r="I28" s="90">
        <v>10</v>
      </c>
      <c r="J28" s="90" t="s">
        <v>1</v>
      </c>
      <c r="K28" s="82" t="s">
        <v>45</v>
      </c>
    </row>
    <row r="29" spans="1:11" ht="32.25" thickBot="1">
      <c r="A29" s="137" t="s">
        <v>74</v>
      </c>
      <c r="B29" s="160" t="s">
        <v>88</v>
      </c>
      <c r="C29" s="89">
        <f>D29/36</f>
        <v>4</v>
      </c>
      <c r="D29" s="89">
        <f>SUM(E29:H29)</f>
        <v>144</v>
      </c>
      <c r="E29" s="89">
        <v>16</v>
      </c>
      <c r="F29" s="89">
        <v>0</v>
      </c>
      <c r="G29" s="89">
        <v>36</v>
      </c>
      <c r="H29" s="89">
        <v>92</v>
      </c>
      <c r="I29" s="89">
        <v>10</v>
      </c>
      <c r="J29" s="102"/>
      <c r="K29" s="157" t="s">
        <v>45</v>
      </c>
    </row>
    <row r="30" spans="1:11" ht="22.5" customHeight="1" thickBot="1">
      <c r="A30" s="375" t="s">
        <v>26</v>
      </c>
      <c r="B30" s="376"/>
      <c r="C30" s="92">
        <f>D30/36</f>
        <v>15</v>
      </c>
      <c r="D30" s="92">
        <f>SUM(E30:H30)</f>
        <v>540</v>
      </c>
      <c r="E30" s="92">
        <f>SUM(E26:E29)</f>
        <v>64</v>
      </c>
      <c r="F30" s="92">
        <f>SUM(F26:F29)</f>
        <v>28</v>
      </c>
      <c r="G30" s="92">
        <f>SUM(G26:G29)</f>
        <v>122</v>
      </c>
      <c r="H30" s="92">
        <f>SUM(H26:H29)</f>
        <v>326</v>
      </c>
      <c r="I30" s="18"/>
      <c r="J30" s="18"/>
      <c r="K30" s="19"/>
    </row>
    <row r="31" spans="1:11" ht="15">
      <c r="A31" s="283" t="s">
        <v>65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</row>
    <row r="32" spans="1:11" ht="16.5" thickBot="1">
      <c r="A32" s="311" t="s">
        <v>76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</row>
    <row r="33" spans="1:11" ht="21" customHeight="1">
      <c r="A33" s="32" t="s">
        <v>78</v>
      </c>
      <c r="B33" s="84" t="s">
        <v>77</v>
      </c>
      <c r="C33" s="94">
        <f>D33/36</f>
        <v>10</v>
      </c>
      <c r="D33" s="94">
        <f>SUM(E33:H33)</f>
        <v>360</v>
      </c>
      <c r="E33" s="94">
        <v>0</v>
      </c>
      <c r="F33" s="94">
        <v>0</v>
      </c>
      <c r="G33" s="94">
        <v>20</v>
      </c>
      <c r="H33" s="94">
        <v>340</v>
      </c>
      <c r="I33" s="94">
        <v>10</v>
      </c>
      <c r="J33" s="32"/>
      <c r="K33" s="83" t="s">
        <v>45</v>
      </c>
    </row>
    <row r="34" spans="1:11" ht="33" customHeight="1" thickBot="1">
      <c r="A34" s="4" t="s">
        <v>79</v>
      </c>
      <c r="B34" s="85" t="s">
        <v>80</v>
      </c>
      <c r="C34" s="89">
        <f>D34/36</f>
        <v>10</v>
      </c>
      <c r="D34" s="89">
        <f>SUM(E34:H34)</f>
        <v>360</v>
      </c>
      <c r="E34" s="89">
        <v>0</v>
      </c>
      <c r="F34" s="89">
        <v>0</v>
      </c>
      <c r="G34" s="89">
        <v>20</v>
      </c>
      <c r="H34" s="89">
        <v>340</v>
      </c>
      <c r="I34" s="89">
        <v>10</v>
      </c>
      <c r="J34" s="4"/>
      <c r="K34" s="81" t="s">
        <v>45</v>
      </c>
    </row>
    <row r="35" spans="1:11" ht="21" customHeight="1" thickBot="1">
      <c r="A35" s="334" t="s">
        <v>26</v>
      </c>
      <c r="B35" s="335"/>
      <c r="C35" s="150">
        <f>D35/36</f>
        <v>20</v>
      </c>
      <c r="D35" s="150">
        <f>SUM(D33:D34)</f>
        <v>720</v>
      </c>
      <c r="E35" s="150">
        <f>SUM(E33:E34)</f>
        <v>0</v>
      </c>
      <c r="F35" s="150">
        <f>SUM(F33:F34)</f>
        <v>0</v>
      </c>
      <c r="G35" s="150">
        <f>SUM(G33:G34)</f>
        <v>40</v>
      </c>
      <c r="H35" s="150">
        <f>SUM(H33:H34)</f>
        <v>680</v>
      </c>
      <c r="I35" s="21"/>
      <c r="J35" s="21"/>
      <c r="K35" s="7"/>
    </row>
    <row r="36" spans="1:11" ht="18.75" customHeight="1" thickBot="1">
      <c r="A36" s="7"/>
      <c r="B36" s="311" t="s">
        <v>28</v>
      </c>
      <c r="C36" s="311"/>
      <c r="D36" s="311"/>
      <c r="E36" s="311"/>
      <c r="F36" s="311"/>
      <c r="G36" s="311"/>
      <c r="H36" s="311"/>
      <c r="I36" s="21"/>
      <c r="J36" s="21"/>
      <c r="K36" s="7"/>
    </row>
    <row r="37" spans="1:11" ht="15.75" thickBot="1">
      <c r="A37" s="7"/>
      <c r="B37" s="37" t="s">
        <v>28</v>
      </c>
      <c r="C37" s="23" t="s">
        <v>81</v>
      </c>
      <c r="D37" s="22" t="s">
        <v>11</v>
      </c>
      <c r="E37" s="23" t="s">
        <v>29</v>
      </c>
      <c r="F37" s="23" t="s">
        <v>30</v>
      </c>
      <c r="G37" s="23" t="s">
        <v>31</v>
      </c>
      <c r="H37" s="23" t="s">
        <v>19</v>
      </c>
      <c r="I37" s="23" t="s">
        <v>225</v>
      </c>
      <c r="J37" s="23" t="s">
        <v>226</v>
      </c>
      <c r="K37" s="7"/>
    </row>
    <row r="38" spans="1:11" ht="15.75">
      <c r="A38" s="7"/>
      <c r="B38" s="38" t="s">
        <v>32</v>
      </c>
      <c r="C38" s="70">
        <f>D38/36</f>
        <v>20</v>
      </c>
      <c r="D38" s="42">
        <f>SUM(E38:H38)</f>
        <v>720</v>
      </c>
      <c r="E38" s="43">
        <f>E17+E18+E19+E26+E27</f>
        <v>80</v>
      </c>
      <c r="F38" s="43">
        <f>F17+F18+F19+F26+F27</f>
        <v>54</v>
      </c>
      <c r="G38" s="43">
        <f>G17+G18+G19+G26+G27</f>
        <v>158</v>
      </c>
      <c r="H38" s="43">
        <f>H17+H18+H19+H26+H27</f>
        <v>428</v>
      </c>
      <c r="I38" s="190">
        <v>9</v>
      </c>
      <c r="J38" s="256">
        <f>(E38+F38+G38*0.2)/I38</f>
        <v>18.4</v>
      </c>
      <c r="K38" s="7"/>
    </row>
    <row r="39" spans="1:11" ht="16.5" thickBot="1">
      <c r="A39" s="7"/>
      <c r="B39" s="24" t="s">
        <v>33</v>
      </c>
      <c r="C39" s="71">
        <f>D39/36</f>
        <v>40</v>
      </c>
      <c r="D39" s="39">
        <f>SUM(E39:H39)</f>
        <v>1440</v>
      </c>
      <c r="E39" s="41">
        <f>E20+E21+E22+E28+E29+E35</f>
        <v>80</v>
      </c>
      <c r="F39" s="41">
        <f>F20+F21+F22+F28+F29+F35</f>
        <v>32</v>
      </c>
      <c r="G39" s="41">
        <f>G20+G21+G22+G28+G29+G35</f>
        <v>188</v>
      </c>
      <c r="H39" s="41">
        <f>H20+H21+H22+H28+H29+H35</f>
        <v>1140</v>
      </c>
      <c r="I39" s="187">
        <v>9</v>
      </c>
      <c r="J39" s="257">
        <f>(E39+F39+G39*0.2)/I39</f>
        <v>16.62222222222222</v>
      </c>
      <c r="K39" s="7"/>
    </row>
    <row r="40" spans="1:11" ht="19.5" thickBot="1">
      <c r="A40" s="7"/>
      <c r="B40" s="25" t="s">
        <v>181</v>
      </c>
      <c r="C40" s="72">
        <f>D40/36</f>
        <v>60</v>
      </c>
      <c r="D40" s="20">
        <f>SUM(D38:D39)</f>
        <v>2160</v>
      </c>
      <c r="E40" s="26">
        <f>SUM(E38:E39)</f>
        <v>160</v>
      </c>
      <c r="F40" s="26">
        <f>SUM(F38:F39)</f>
        <v>86</v>
      </c>
      <c r="G40" s="26">
        <f>SUM(G38:G39)</f>
        <v>346</v>
      </c>
      <c r="H40" s="26">
        <f>SUM(H38:H39)</f>
        <v>1568</v>
      </c>
      <c r="I40" s="21"/>
      <c r="J40" s="21"/>
      <c r="K40" s="7"/>
    </row>
    <row r="41" spans="1:11" ht="16.5" thickBot="1">
      <c r="A41" s="7"/>
      <c r="B41" s="311" t="s">
        <v>34</v>
      </c>
      <c r="C41" s="311"/>
      <c r="D41" s="311"/>
      <c r="E41" s="287"/>
      <c r="F41" s="287"/>
      <c r="G41" s="7"/>
      <c r="H41" s="7"/>
      <c r="I41" s="7"/>
      <c r="J41" s="7"/>
      <c r="K41" s="7"/>
    </row>
    <row r="42" spans="1:11" ht="15.75" thickBot="1">
      <c r="A42" s="7"/>
      <c r="B42" s="27"/>
      <c r="C42" s="290" t="s">
        <v>35</v>
      </c>
      <c r="D42" s="291"/>
      <c r="E42" s="290" t="s">
        <v>162</v>
      </c>
      <c r="F42" s="292"/>
      <c r="G42" s="7"/>
      <c r="H42" s="7"/>
      <c r="I42" s="7"/>
      <c r="J42" s="7"/>
      <c r="K42" s="7"/>
    </row>
    <row r="43" spans="1:11" ht="15.75" thickBot="1">
      <c r="A43" s="7"/>
      <c r="B43" s="29"/>
      <c r="C43" s="309" t="s">
        <v>36</v>
      </c>
      <c r="D43" s="310"/>
      <c r="E43" s="23">
        <v>9</v>
      </c>
      <c r="F43" s="23">
        <v>10</v>
      </c>
      <c r="G43" s="7"/>
      <c r="H43" s="7"/>
      <c r="I43" s="7"/>
      <c r="J43" s="7"/>
      <c r="K43" s="7"/>
    </row>
    <row r="44" spans="1:11" ht="15">
      <c r="A44" s="7"/>
      <c r="B44" s="77" t="s">
        <v>37</v>
      </c>
      <c r="C44" s="297">
        <f>SUM(E44:F44)</f>
        <v>6</v>
      </c>
      <c r="D44" s="326"/>
      <c r="E44" s="116">
        <f>COUNTIF($I$17:$I$34,9)</f>
        <v>2</v>
      </c>
      <c r="F44" s="80">
        <f>COUNTIF($I$17:$I$34,10)</f>
        <v>4</v>
      </c>
      <c r="G44" s="7"/>
      <c r="H44" s="7"/>
      <c r="I44" s="7"/>
      <c r="J44" s="7"/>
      <c r="K44" s="7"/>
    </row>
    <row r="45" spans="1:11" ht="15.75" thickBot="1">
      <c r="A45" s="7"/>
      <c r="B45" s="30" t="s">
        <v>38</v>
      </c>
      <c r="C45" s="299">
        <f>SUM(E45:F45)</f>
        <v>6</v>
      </c>
      <c r="D45" s="327"/>
      <c r="E45" s="187">
        <f>COUNTIF($J$17:$J$34,9)</f>
        <v>3</v>
      </c>
      <c r="F45" s="138">
        <f>COUNTIF($J$17:$J$42,10)</f>
        <v>3</v>
      </c>
      <c r="G45" s="7"/>
      <c r="H45" s="7"/>
      <c r="I45" s="7"/>
      <c r="J45" s="7"/>
      <c r="K45" s="7"/>
    </row>
    <row r="46" spans="1:11" ht="15.75" thickBot="1">
      <c r="A46" s="7"/>
      <c r="B46" s="31"/>
      <c r="C46" s="307" t="s">
        <v>139</v>
      </c>
      <c r="D46" s="308"/>
      <c r="E46" s="307" t="s">
        <v>140</v>
      </c>
      <c r="F46" s="308"/>
      <c r="G46" s="7"/>
      <c r="H46" s="7"/>
      <c r="I46" s="7"/>
      <c r="J46" s="7"/>
      <c r="K46" s="7"/>
    </row>
    <row r="47" spans="1:11" ht="15.75" thickBot="1">
      <c r="A47" s="7"/>
      <c r="B47" s="29" t="s">
        <v>39</v>
      </c>
      <c r="C47" s="307">
        <v>10</v>
      </c>
      <c r="D47" s="308"/>
      <c r="E47" s="307">
        <v>13</v>
      </c>
      <c r="F47" s="308"/>
      <c r="G47" s="7"/>
      <c r="H47" s="281" t="s">
        <v>141</v>
      </c>
      <c r="I47" s="324"/>
      <c r="J47" s="324"/>
      <c r="K47" s="325"/>
    </row>
    <row r="48" spans="1:11" ht="21.75" customHeight="1" thickBot="1">
      <c r="A48" s="7"/>
      <c r="B48" s="264" t="s">
        <v>161</v>
      </c>
      <c r="C48" s="305">
        <v>10</v>
      </c>
      <c r="D48" s="306"/>
      <c r="E48" s="305">
        <v>2</v>
      </c>
      <c r="F48" s="306"/>
      <c r="G48" s="34"/>
      <c r="H48" s="281" t="s">
        <v>228</v>
      </c>
      <c r="I48" s="324"/>
      <c r="J48" s="324"/>
      <c r="K48" s="325"/>
    </row>
    <row r="52" spans="2:11" ht="18.75">
      <c r="B52" s="49" t="s">
        <v>106</v>
      </c>
      <c r="E52" s="293" t="s">
        <v>178</v>
      </c>
      <c r="F52" s="293"/>
      <c r="G52" s="293"/>
      <c r="H52" s="293"/>
      <c r="I52" s="293"/>
      <c r="J52" s="293"/>
      <c r="K52" s="293"/>
    </row>
    <row r="53" spans="2:10" ht="18.75">
      <c r="B53" s="49"/>
      <c r="E53" s="50"/>
      <c r="F53" s="50"/>
      <c r="G53" s="50"/>
      <c r="H53" s="50"/>
      <c r="I53" s="50"/>
      <c r="J53" s="50"/>
    </row>
    <row r="54" spans="2:11" ht="18.75">
      <c r="B54" s="49" t="s">
        <v>97</v>
      </c>
      <c r="E54" s="293" t="s">
        <v>98</v>
      </c>
      <c r="F54" s="293"/>
      <c r="G54" s="293"/>
      <c r="H54" s="293"/>
      <c r="I54" s="293"/>
      <c r="J54" s="293"/>
      <c r="K54" s="293"/>
    </row>
  </sheetData>
  <sheetProtection/>
  <mergeCells count="39">
    <mergeCell ref="E47:F47"/>
    <mergeCell ref="C44:D44"/>
    <mergeCell ref="C45:D45"/>
    <mergeCell ref="B36:H36"/>
    <mergeCell ref="B41:F41"/>
    <mergeCell ref="C42:D42"/>
    <mergeCell ref="E42:F42"/>
    <mergeCell ref="A25:K25"/>
    <mergeCell ref="A30:B30"/>
    <mergeCell ref="A31:K31"/>
    <mergeCell ref="A35:B35"/>
    <mergeCell ref="A32:K32"/>
    <mergeCell ref="A15:K15"/>
    <mergeCell ref="A16:K16"/>
    <mergeCell ref="A23:B23"/>
    <mergeCell ref="A24:K24"/>
    <mergeCell ref="A7:K7"/>
    <mergeCell ref="A9:K9"/>
    <mergeCell ref="I5:K5"/>
    <mergeCell ref="D11:H11"/>
    <mergeCell ref="I11:J11"/>
    <mergeCell ref="A8:K8"/>
    <mergeCell ref="A11:A13"/>
    <mergeCell ref="E12:F12"/>
    <mergeCell ref="I12:J12"/>
    <mergeCell ref="I2:K2"/>
    <mergeCell ref="H3:K3"/>
    <mergeCell ref="A6:K6"/>
    <mergeCell ref="H4:K4"/>
    <mergeCell ref="E52:K52"/>
    <mergeCell ref="E54:K54"/>
    <mergeCell ref="C43:D43"/>
    <mergeCell ref="C48:D48"/>
    <mergeCell ref="E48:F48"/>
    <mergeCell ref="C46:D46"/>
    <mergeCell ref="E46:F46"/>
    <mergeCell ref="H47:K47"/>
    <mergeCell ref="H48:K48"/>
    <mergeCell ref="C47:D47"/>
  </mergeCells>
  <printOptions/>
  <pageMargins left="0.49" right="0.16" top="0.19" bottom="0.21" header="0.17" footer="0.17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K52"/>
  <sheetViews>
    <sheetView zoomScale="75" zoomScaleNormal="75" zoomScalePageLayoutView="0" workbookViewId="0" topLeftCell="A5">
      <selection activeCell="B16" sqref="B16"/>
    </sheetView>
  </sheetViews>
  <sheetFormatPr defaultColWidth="9.00390625" defaultRowHeight="12.75"/>
  <cols>
    <col min="1" max="1" width="4.25390625" style="0" customWidth="1"/>
    <col min="2" max="2" width="41.625" style="0" customWidth="1"/>
    <col min="3" max="4" width="8.25390625" style="0" customWidth="1"/>
    <col min="5" max="5" width="9.625" style="0" customWidth="1"/>
    <col min="6" max="6" width="9.00390625" style="0" customWidth="1"/>
    <col min="7" max="7" width="8.75390625" style="0" customWidth="1"/>
    <col min="8" max="8" width="7.375" style="0" customWidth="1"/>
    <col min="9" max="9" width="6.75390625" style="0" customWidth="1"/>
    <col min="10" max="10" width="7.375" style="0" customWidth="1"/>
    <col min="11" max="11" width="15.00390625" style="0" customWidth="1"/>
  </cols>
  <sheetData>
    <row r="1" spans="8:11" ht="12.75" customHeight="1">
      <c r="H1" s="316" t="s">
        <v>40</v>
      </c>
      <c r="I1" s="316"/>
      <c r="J1" s="316"/>
      <c r="K1" s="316"/>
    </row>
    <row r="2" spans="8:11" ht="15">
      <c r="H2" s="317" t="s">
        <v>41</v>
      </c>
      <c r="I2" s="317"/>
      <c r="J2" s="317"/>
      <c r="K2" s="317"/>
    </row>
    <row r="3" spans="7:11" ht="15">
      <c r="G3" s="318" t="s">
        <v>100</v>
      </c>
      <c r="H3" s="318"/>
      <c r="I3" s="318"/>
      <c r="J3" s="318"/>
      <c r="K3" s="318"/>
    </row>
    <row r="4" spans="8:11" ht="15">
      <c r="H4" s="318" t="s">
        <v>165</v>
      </c>
      <c r="I4" s="318"/>
      <c r="J4" s="318"/>
      <c r="K4" s="318"/>
    </row>
    <row r="5" spans="8:11" ht="15">
      <c r="H5" s="316" t="s">
        <v>91</v>
      </c>
      <c r="I5" s="316"/>
      <c r="J5" s="316"/>
      <c r="K5" s="316"/>
    </row>
    <row r="6" spans="1:11" ht="18">
      <c r="A6" s="323" t="s">
        <v>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spans="1:11" ht="18">
      <c r="A7" s="304" t="s">
        <v>170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ht="18">
      <c r="A8" s="304" t="s">
        <v>2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</row>
    <row r="9" spans="1:11" ht="23.25" customHeight="1" thickBot="1">
      <c r="A9" s="322" t="s">
        <v>3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</row>
    <row r="10" spans="1:11" ht="15.75" thickBot="1">
      <c r="A10" s="294" t="s">
        <v>223</v>
      </c>
      <c r="B10" s="61" t="s">
        <v>4</v>
      </c>
      <c r="C10" s="8" t="s">
        <v>5</v>
      </c>
      <c r="D10" s="319" t="s">
        <v>6</v>
      </c>
      <c r="E10" s="319"/>
      <c r="F10" s="319"/>
      <c r="G10" s="319"/>
      <c r="H10" s="313"/>
      <c r="I10" s="320" t="s">
        <v>7</v>
      </c>
      <c r="J10" s="321"/>
      <c r="K10" s="8" t="s">
        <v>8</v>
      </c>
    </row>
    <row r="11" spans="1:11" ht="15.75" thickBot="1">
      <c r="A11" s="295"/>
      <c r="B11" s="68" t="s">
        <v>9</v>
      </c>
      <c r="C11" s="9" t="s">
        <v>10</v>
      </c>
      <c r="D11" s="8" t="s">
        <v>11</v>
      </c>
      <c r="E11" s="312" t="s">
        <v>12</v>
      </c>
      <c r="F11" s="313"/>
      <c r="G11" s="10"/>
      <c r="H11" s="11"/>
      <c r="I11" s="314" t="s">
        <v>13</v>
      </c>
      <c r="J11" s="315"/>
      <c r="K11" s="9" t="s">
        <v>14</v>
      </c>
    </row>
    <row r="12" spans="1:11" ht="15.75" thickBot="1">
      <c r="A12" s="296"/>
      <c r="B12" s="69"/>
      <c r="C12" s="12" t="s">
        <v>15</v>
      </c>
      <c r="D12" s="13"/>
      <c r="E12" s="14" t="s">
        <v>16</v>
      </c>
      <c r="F12" s="14" t="s">
        <v>17</v>
      </c>
      <c r="G12" s="15" t="s">
        <v>18</v>
      </c>
      <c r="H12" s="12" t="s">
        <v>19</v>
      </c>
      <c r="I12" s="14" t="s">
        <v>20</v>
      </c>
      <c r="J12" s="14" t="s">
        <v>21</v>
      </c>
      <c r="K12" s="12" t="s">
        <v>22</v>
      </c>
    </row>
    <row r="13" spans="1:11" ht="15.75" customHeight="1" thickBo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1" ht="15.75">
      <c r="A14" s="284" t="s">
        <v>63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</row>
    <row r="15" spans="1:11" ht="16.5" thickBot="1">
      <c r="A15" s="311" t="s">
        <v>199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</row>
    <row r="16" spans="1:11" ht="18.75" customHeight="1">
      <c r="A16" s="32" t="s">
        <v>66</v>
      </c>
      <c r="B16" s="192" t="s">
        <v>42</v>
      </c>
      <c r="C16" s="94">
        <f aca="true" t="shared" si="0" ref="C16:C21">D16/36</f>
        <v>5</v>
      </c>
      <c r="D16" s="94">
        <f>SUM(E16:H16)</f>
        <v>180</v>
      </c>
      <c r="E16" s="94">
        <v>18</v>
      </c>
      <c r="F16" s="94">
        <v>18</v>
      </c>
      <c r="G16" s="94">
        <v>24</v>
      </c>
      <c r="H16" s="94">
        <v>120</v>
      </c>
      <c r="I16" s="94"/>
      <c r="J16" s="94">
        <v>9</v>
      </c>
      <c r="K16" s="32" t="s">
        <v>46</v>
      </c>
    </row>
    <row r="17" spans="1:11" ht="18.75" customHeight="1">
      <c r="A17" s="3" t="s">
        <v>68</v>
      </c>
      <c r="B17" s="193" t="s">
        <v>86</v>
      </c>
      <c r="C17" s="88">
        <f>D17/36</f>
        <v>5</v>
      </c>
      <c r="D17" s="88">
        <f>SUM(E17:H17)</f>
        <v>180</v>
      </c>
      <c r="E17" s="88">
        <v>18</v>
      </c>
      <c r="F17" s="88">
        <v>18</v>
      </c>
      <c r="G17" s="88">
        <v>24</v>
      </c>
      <c r="H17" s="88">
        <v>120</v>
      </c>
      <c r="I17" s="88" t="s">
        <v>1</v>
      </c>
      <c r="J17" s="88">
        <v>9</v>
      </c>
      <c r="K17" s="3" t="s">
        <v>46</v>
      </c>
    </row>
    <row r="18" spans="1:11" ht="18.75" customHeight="1">
      <c r="A18" s="2" t="s">
        <v>70</v>
      </c>
      <c r="B18" s="194" t="s">
        <v>43</v>
      </c>
      <c r="C18" s="90">
        <f>D18/36</f>
        <v>5</v>
      </c>
      <c r="D18" s="90">
        <f>SUM(E18:H18)</f>
        <v>180</v>
      </c>
      <c r="E18" s="90">
        <v>18</v>
      </c>
      <c r="F18" s="90">
        <v>18</v>
      </c>
      <c r="G18" s="90">
        <v>24</v>
      </c>
      <c r="H18" s="90">
        <v>120</v>
      </c>
      <c r="I18" s="90"/>
      <c r="J18" s="90">
        <v>9</v>
      </c>
      <c r="K18" s="2" t="s">
        <v>46</v>
      </c>
    </row>
    <row r="19" spans="1:11" ht="18.75" customHeight="1">
      <c r="A19" s="47" t="s">
        <v>67</v>
      </c>
      <c r="B19" s="195" t="s">
        <v>85</v>
      </c>
      <c r="C19" s="88">
        <f t="shared" si="0"/>
        <v>5</v>
      </c>
      <c r="D19" s="88">
        <f>SUM(E19:H19)</f>
        <v>180</v>
      </c>
      <c r="E19" s="88">
        <v>18</v>
      </c>
      <c r="F19" s="88">
        <v>18</v>
      </c>
      <c r="G19" s="88">
        <v>24</v>
      </c>
      <c r="H19" s="88">
        <v>120</v>
      </c>
      <c r="I19" s="88" t="s">
        <v>1</v>
      </c>
      <c r="J19" s="88">
        <v>10</v>
      </c>
      <c r="K19" s="3" t="s">
        <v>46</v>
      </c>
    </row>
    <row r="20" spans="1:11" ht="18.75" customHeight="1" thickBot="1">
      <c r="A20" s="4" t="s">
        <v>69</v>
      </c>
      <c r="B20" s="196" t="s">
        <v>62</v>
      </c>
      <c r="C20" s="102">
        <f t="shared" si="0"/>
        <v>5</v>
      </c>
      <c r="D20" s="102">
        <f>SUM(E20:H20)</f>
        <v>180</v>
      </c>
      <c r="E20" s="102">
        <v>18</v>
      </c>
      <c r="F20" s="102">
        <v>18</v>
      </c>
      <c r="G20" s="102">
        <v>24</v>
      </c>
      <c r="H20" s="102">
        <v>120</v>
      </c>
      <c r="I20" s="102" t="s">
        <v>1</v>
      </c>
      <c r="J20" s="102">
        <v>10</v>
      </c>
      <c r="K20" s="140" t="s">
        <v>205</v>
      </c>
    </row>
    <row r="21" spans="1:11" ht="15.75" thickBot="1">
      <c r="A21" s="285" t="s">
        <v>26</v>
      </c>
      <c r="B21" s="286"/>
      <c r="C21" s="17">
        <f t="shared" si="0"/>
        <v>25</v>
      </c>
      <c r="D21" s="17">
        <f>SUM(D16:D20)</f>
        <v>900</v>
      </c>
      <c r="E21" s="17">
        <f>SUM(E16:E20)</f>
        <v>90</v>
      </c>
      <c r="F21" s="17">
        <f>SUM(F16:F20)</f>
        <v>90</v>
      </c>
      <c r="G21" s="17">
        <f>SUM(G16:G20)</f>
        <v>120</v>
      </c>
      <c r="H21" s="17">
        <f>SUM(H16:H20)</f>
        <v>600</v>
      </c>
      <c r="I21" s="18"/>
      <c r="J21" s="18"/>
      <c r="K21" s="19"/>
    </row>
    <row r="22" spans="1:11" ht="15.75">
      <c r="A22" s="287" t="s">
        <v>95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</row>
    <row r="23" spans="1:11" ht="16.5" thickBot="1">
      <c r="A23" s="311" t="s">
        <v>198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</row>
    <row r="24" spans="1:11" ht="32.25" customHeight="1">
      <c r="A24" s="32" t="s">
        <v>71</v>
      </c>
      <c r="B24" s="197" t="s">
        <v>169</v>
      </c>
      <c r="C24" s="90">
        <f>D24/36</f>
        <v>4</v>
      </c>
      <c r="D24" s="90">
        <f>SUM(E24:H24)</f>
        <v>144</v>
      </c>
      <c r="E24" s="90">
        <v>16</v>
      </c>
      <c r="F24" s="90">
        <v>16</v>
      </c>
      <c r="G24" s="90">
        <v>20</v>
      </c>
      <c r="H24" s="90">
        <v>92</v>
      </c>
      <c r="I24" s="90">
        <v>9</v>
      </c>
      <c r="J24" s="90" t="s">
        <v>1</v>
      </c>
      <c r="K24" s="2" t="s">
        <v>46</v>
      </c>
    </row>
    <row r="25" spans="1:11" ht="23.25" customHeight="1">
      <c r="A25" s="111" t="s">
        <v>73</v>
      </c>
      <c r="B25" s="198" t="s">
        <v>47</v>
      </c>
      <c r="C25" s="88">
        <f>D25/36</f>
        <v>4</v>
      </c>
      <c r="D25" s="88">
        <f>SUM(E25:H25)</f>
        <v>144</v>
      </c>
      <c r="E25" s="88">
        <v>16</v>
      </c>
      <c r="F25" s="88">
        <v>16</v>
      </c>
      <c r="G25" s="88">
        <v>20</v>
      </c>
      <c r="H25" s="88">
        <v>92</v>
      </c>
      <c r="I25" s="88">
        <v>9</v>
      </c>
      <c r="J25" s="88" t="s">
        <v>1</v>
      </c>
      <c r="K25" s="2" t="s">
        <v>46</v>
      </c>
    </row>
    <row r="26" spans="1:11" ht="23.25" customHeight="1">
      <c r="A26" s="111" t="s">
        <v>72</v>
      </c>
      <c r="B26" s="199" t="s">
        <v>87</v>
      </c>
      <c r="C26" s="88">
        <f>D26/36</f>
        <v>4</v>
      </c>
      <c r="D26" s="90">
        <f>SUM(E26:H26)</f>
        <v>144</v>
      </c>
      <c r="E26" s="90">
        <v>16</v>
      </c>
      <c r="F26" s="90">
        <v>16</v>
      </c>
      <c r="G26" s="90">
        <v>20</v>
      </c>
      <c r="H26" s="90">
        <v>92</v>
      </c>
      <c r="I26" s="90">
        <v>10</v>
      </c>
      <c r="J26" s="90"/>
      <c r="K26" s="2" t="s">
        <v>46</v>
      </c>
    </row>
    <row r="27" spans="1:11" ht="31.5" customHeight="1" thickBot="1">
      <c r="A27" s="4" t="s">
        <v>74</v>
      </c>
      <c r="B27" s="200" t="s">
        <v>48</v>
      </c>
      <c r="C27" s="89">
        <f>D27/36</f>
        <v>3</v>
      </c>
      <c r="D27" s="89">
        <f>SUM(E27:H27)</f>
        <v>108</v>
      </c>
      <c r="E27" s="89">
        <v>16</v>
      </c>
      <c r="F27" s="89">
        <v>16</v>
      </c>
      <c r="G27" s="89">
        <v>20</v>
      </c>
      <c r="H27" s="89">
        <v>56</v>
      </c>
      <c r="I27" s="89">
        <v>10</v>
      </c>
      <c r="J27" s="89"/>
      <c r="K27" s="4" t="s">
        <v>46</v>
      </c>
    </row>
    <row r="28" spans="1:11" ht="15.75" thickBot="1">
      <c r="A28" s="301" t="s">
        <v>26</v>
      </c>
      <c r="B28" s="282"/>
      <c r="C28" s="51">
        <f>D28/36</f>
        <v>15</v>
      </c>
      <c r="D28" s="51">
        <f>SUM(D24:D27)</f>
        <v>540</v>
      </c>
      <c r="E28" s="92">
        <f>SUM(E24:E27)</f>
        <v>64</v>
      </c>
      <c r="F28" s="92">
        <f>SUM(F24:F27)</f>
        <v>64</v>
      </c>
      <c r="G28" s="92">
        <f>SUM(G24:G27)</f>
        <v>80</v>
      </c>
      <c r="H28" s="92">
        <f>SUM(H24:H27)</f>
        <v>332</v>
      </c>
      <c r="I28" s="18"/>
      <c r="J28" s="18"/>
      <c r="K28" s="19"/>
    </row>
    <row r="29" spans="1:11" ht="15">
      <c r="A29" s="283" t="s">
        <v>65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6.5" thickBot="1">
      <c r="A30" s="311" t="s">
        <v>76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</row>
    <row r="31" spans="1:11" ht="20.25" customHeight="1">
      <c r="A31" s="32" t="s">
        <v>78</v>
      </c>
      <c r="B31" s="164" t="s">
        <v>77</v>
      </c>
      <c r="C31" s="94">
        <f>D31/36</f>
        <v>10</v>
      </c>
      <c r="D31" s="94">
        <f>SUM(E31:H31)</f>
        <v>360</v>
      </c>
      <c r="E31" s="94">
        <v>0</v>
      </c>
      <c r="F31" s="94">
        <v>0</v>
      </c>
      <c r="G31" s="94">
        <v>20</v>
      </c>
      <c r="H31" s="94">
        <v>340</v>
      </c>
      <c r="I31" s="94">
        <v>10</v>
      </c>
      <c r="J31" s="32"/>
      <c r="K31" s="32" t="s">
        <v>46</v>
      </c>
    </row>
    <row r="32" spans="1:11" ht="33" customHeight="1" thickBot="1">
      <c r="A32" s="4" t="s">
        <v>79</v>
      </c>
      <c r="B32" s="165" t="s">
        <v>80</v>
      </c>
      <c r="C32" s="89">
        <f>D32/36</f>
        <v>10</v>
      </c>
      <c r="D32" s="89">
        <f>SUM(E32:H32)</f>
        <v>360</v>
      </c>
      <c r="E32" s="89">
        <v>0</v>
      </c>
      <c r="F32" s="89">
        <v>0</v>
      </c>
      <c r="G32" s="89">
        <v>20</v>
      </c>
      <c r="H32" s="89">
        <v>340</v>
      </c>
      <c r="I32" s="89">
        <v>10</v>
      </c>
      <c r="J32" s="4"/>
      <c r="K32" s="4" t="s">
        <v>46</v>
      </c>
    </row>
    <row r="33" spans="1:11" ht="15.75" thickBot="1">
      <c r="A33" s="288" t="s">
        <v>26</v>
      </c>
      <c r="B33" s="289"/>
      <c r="C33" s="17">
        <f>D33/36</f>
        <v>20</v>
      </c>
      <c r="D33" s="17">
        <f>SUM(D31:D32)</f>
        <v>720</v>
      </c>
      <c r="E33" s="17">
        <f>SUM(E31:E32)</f>
        <v>0</v>
      </c>
      <c r="F33" s="17">
        <f>SUM(F31:F32)</f>
        <v>0</v>
      </c>
      <c r="G33" s="17">
        <f>SUM(G31:G32)</f>
        <v>40</v>
      </c>
      <c r="H33" s="17">
        <f>SUM(H31:H32)</f>
        <v>680</v>
      </c>
      <c r="I33" s="21"/>
      <c r="J33" s="21"/>
      <c r="K33" s="7"/>
    </row>
    <row r="34" spans="1:11" ht="21.75" customHeight="1" thickBot="1">
      <c r="A34" s="7"/>
      <c r="B34" s="311" t="s">
        <v>28</v>
      </c>
      <c r="C34" s="287"/>
      <c r="D34" s="287"/>
      <c r="E34" s="287"/>
      <c r="F34" s="287"/>
      <c r="G34" s="287"/>
      <c r="H34" s="287"/>
      <c r="I34" s="21"/>
      <c r="J34" s="21"/>
      <c r="K34" s="7"/>
    </row>
    <row r="35" spans="1:11" ht="15.75" thickBot="1">
      <c r="A35" s="7"/>
      <c r="B35" s="37" t="s">
        <v>28</v>
      </c>
      <c r="C35" s="23" t="s">
        <v>81</v>
      </c>
      <c r="D35" s="22" t="s">
        <v>11</v>
      </c>
      <c r="E35" s="23" t="s">
        <v>29</v>
      </c>
      <c r="F35" s="23" t="s">
        <v>30</v>
      </c>
      <c r="G35" s="23" t="s">
        <v>31</v>
      </c>
      <c r="H35" s="37" t="s">
        <v>19</v>
      </c>
      <c r="I35" s="23" t="s">
        <v>225</v>
      </c>
      <c r="J35" s="23" t="s">
        <v>226</v>
      </c>
      <c r="K35" s="7"/>
    </row>
    <row r="36" spans="1:11" ht="15.75">
      <c r="A36" s="7"/>
      <c r="B36" s="184" t="s">
        <v>32</v>
      </c>
      <c r="C36" s="75">
        <f>D36/36</f>
        <v>23</v>
      </c>
      <c r="D36" s="266">
        <f>SUM(E36:H36)</f>
        <v>828</v>
      </c>
      <c r="E36" s="80">
        <f>E16+E17+E18+E24+E25</f>
        <v>86</v>
      </c>
      <c r="F36" s="80">
        <f>F16+F17+F18+F24+F25</f>
        <v>86</v>
      </c>
      <c r="G36" s="80">
        <f>G16+G17+G18+G24+G25</f>
        <v>112</v>
      </c>
      <c r="H36" s="80">
        <f>H16+H17+H18+H24+H25</f>
        <v>544</v>
      </c>
      <c r="I36" s="116">
        <v>9</v>
      </c>
      <c r="J36" s="267">
        <f>(E36+F36+G36*0.2)/I36</f>
        <v>21.6</v>
      </c>
      <c r="K36" s="7"/>
    </row>
    <row r="37" spans="1:11" ht="16.5" thickBot="1">
      <c r="A37" s="7"/>
      <c r="B37" s="268" t="s">
        <v>33</v>
      </c>
      <c r="C37" s="269">
        <f>D37/36</f>
        <v>37</v>
      </c>
      <c r="D37" s="270">
        <f>SUM(E37:H37)</f>
        <v>1332</v>
      </c>
      <c r="E37" s="138">
        <f>E19+E20+E26+E27+E33</f>
        <v>68</v>
      </c>
      <c r="F37" s="138">
        <f>F19+F20+F26+F27+F33</f>
        <v>68</v>
      </c>
      <c r="G37" s="138">
        <f>G19+G20+G26+G27+G33</f>
        <v>128</v>
      </c>
      <c r="H37" s="138">
        <f>H19+H20+H26+H27+H33</f>
        <v>1068</v>
      </c>
      <c r="I37" s="188">
        <v>9</v>
      </c>
      <c r="J37" s="257">
        <f>(E37+F37+G37*0.2)/I37</f>
        <v>17.955555555555556</v>
      </c>
      <c r="K37" s="7"/>
    </row>
    <row r="38" spans="1:11" ht="15.75" thickBot="1">
      <c r="A38" s="7"/>
      <c r="B38" s="62" t="s">
        <v>181</v>
      </c>
      <c r="C38" s="73">
        <f>D38/36</f>
        <v>60</v>
      </c>
      <c r="D38" s="39">
        <f>SUM(D36:D37)</f>
        <v>2160</v>
      </c>
      <c r="E38" s="73">
        <f>SUM(E36:E37)</f>
        <v>154</v>
      </c>
      <c r="F38" s="73">
        <f>SUM(F36:F37)</f>
        <v>154</v>
      </c>
      <c r="G38" s="73">
        <f>SUM(G36:G37)</f>
        <v>240</v>
      </c>
      <c r="H38" s="73">
        <f>SUM(H36:H37)</f>
        <v>1612</v>
      </c>
      <c r="I38" s="65"/>
      <c r="J38" s="65"/>
      <c r="K38" s="7"/>
    </row>
    <row r="39" spans="1:11" ht="16.5" thickBot="1">
      <c r="A39" s="7"/>
      <c r="B39" s="311" t="s">
        <v>34</v>
      </c>
      <c r="C39" s="311"/>
      <c r="D39" s="311"/>
      <c r="E39" s="287"/>
      <c r="F39" s="287"/>
      <c r="G39" s="7"/>
      <c r="H39" s="7"/>
      <c r="I39" s="7"/>
      <c r="J39" s="7"/>
      <c r="K39" s="7"/>
    </row>
    <row r="40" spans="1:11" ht="15.75" thickBot="1">
      <c r="A40" s="7"/>
      <c r="B40" s="27"/>
      <c r="C40" s="290" t="s">
        <v>35</v>
      </c>
      <c r="D40" s="291"/>
      <c r="E40" s="290" t="s">
        <v>162</v>
      </c>
      <c r="F40" s="292"/>
      <c r="G40" s="7"/>
      <c r="H40" s="7"/>
      <c r="I40" s="7"/>
      <c r="J40" s="7"/>
      <c r="K40" s="7"/>
    </row>
    <row r="41" spans="1:11" ht="15.75" thickBot="1">
      <c r="A41" s="7"/>
      <c r="B41" s="29"/>
      <c r="C41" s="309" t="s">
        <v>110</v>
      </c>
      <c r="D41" s="310"/>
      <c r="E41" s="184">
        <v>9</v>
      </c>
      <c r="F41" s="117">
        <v>10</v>
      </c>
      <c r="G41" s="7"/>
      <c r="H41" s="7"/>
      <c r="I41" s="7"/>
      <c r="J41" s="7"/>
      <c r="K41" s="7"/>
    </row>
    <row r="42" spans="1:11" ht="15">
      <c r="A42" s="7"/>
      <c r="B42" s="77" t="s">
        <v>37</v>
      </c>
      <c r="C42" s="297">
        <f>SUM(E42:F42)</f>
        <v>6</v>
      </c>
      <c r="D42" s="298"/>
      <c r="E42" s="116">
        <f>COUNTIF($I$16:$I$32,9)</f>
        <v>2</v>
      </c>
      <c r="F42" s="80">
        <f>COUNTIF($I$16:$I$32,10)</f>
        <v>4</v>
      </c>
      <c r="G42" s="7"/>
      <c r="H42" s="7"/>
      <c r="I42" s="7"/>
      <c r="J42" s="7"/>
      <c r="K42" s="7"/>
    </row>
    <row r="43" spans="1:11" ht="15.75" thickBot="1">
      <c r="A43" s="7"/>
      <c r="B43" s="30" t="s">
        <v>38</v>
      </c>
      <c r="C43" s="299">
        <f>SUM(E43:F43)</f>
        <v>5</v>
      </c>
      <c r="D43" s="300"/>
      <c r="E43" s="187">
        <f>COUNTIF($J$16:$J$32,9)</f>
        <v>3</v>
      </c>
      <c r="F43" s="138">
        <f>COUNTIF($J$16:$J$32,10)</f>
        <v>2</v>
      </c>
      <c r="G43" s="7"/>
      <c r="H43" s="7"/>
      <c r="I43" s="7"/>
      <c r="J43" s="7"/>
      <c r="K43" s="7"/>
    </row>
    <row r="44" spans="1:11" ht="15.75" thickBot="1">
      <c r="A44" s="7"/>
      <c r="B44" s="31"/>
      <c r="C44" s="307" t="s">
        <v>139</v>
      </c>
      <c r="D44" s="308"/>
      <c r="E44" s="309" t="s">
        <v>140</v>
      </c>
      <c r="F44" s="310"/>
      <c r="G44" s="7"/>
      <c r="H44" s="7"/>
      <c r="I44" s="7"/>
      <c r="J44" s="7"/>
      <c r="K44" s="7"/>
    </row>
    <row r="45" spans="1:11" ht="15.75" thickBot="1">
      <c r="A45" s="7"/>
      <c r="B45" s="31" t="s">
        <v>39</v>
      </c>
      <c r="C45" s="307">
        <v>10</v>
      </c>
      <c r="D45" s="308"/>
      <c r="E45" s="307">
        <v>13</v>
      </c>
      <c r="F45" s="308"/>
      <c r="G45" s="7"/>
      <c r="H45" s="281" t="s">
        <v>141</v>
      </c>
      <c r="I45" s="324"/>
      <c r="J45" s="324"/>
      <c r="K45" s="325"/>
    </row>
    <row r="46" spans="1:11" ht="24.75" customHeight="1" thickBot="1">
      <c r="A46" s="7"/>
      <c r="B46" s="264" t="s">
        <v>161</v>
      </c>
      <c r="C46" s="305">
        <v>10</v>
      </c>
      <c r="D46" s="306"/>
      <c r="E46" s="305">
        <v>2</v>
      </c>
      <c r="F46" s="306"/>
      <c r="G46" s="34"/>
      <c r="H46" s="281" t="s">
        <v>228</v>
      </c>
      <c r="I46" s="324"/>
      <c r="J46" s="324"/>
      <c r="K46" s="325"/>
    </row>
    <row r="50" spans="2:11" ht="18.75">
      <c r="B50" s="49" t="s">
        <v>96</v>
      </c>
      <c r="E50" s="293" t="s">
        <v>174</v>
      </c>
      <c r="F50" s="293"/>
      <c r="G50" s="293"/>
      <c r="H50" s="293"/>
      <c r="I50" s="293"/>
      <c r="J50" s="293"/>
      <c r="K50" s="293"/>
    </row>
    <row r="51" spans="2:10" ht="18.75">
      <c r="B51" s="49"/>
      <c r="E51" s="50"/>
      <c r="F51" s="50"/>
      <c r="G51" s="50"/>
      <c r="H51" s="50"/>
      <c r="I51" s="50"/>
      <c r="J51" s="50"/>
    </row>
    <row r="52" spans="2:11" ht="18.75">
      <c r="B52" s="49" t="s">
        <v>97</v>
      </c>
      <c r="E52" s="293" t="s">
        <v>98</v>
      </c>
      <c r="F52" s="293"/>
      <c r="G52" s="293"/>
      <c r="H52" s="293"/>
      <c r="I52" s="293"/>
      <c r="J52" s="293"/>
      <c r="K52" s="293"/>
    </row>
  </sheetData>
  <sheetProtection/>
  <mergeCells count="40">
    <mergeCell ref="E52:K52"/>
    <mergeCell ref="E50:K50"/>
    <mergeCell ref="H46:K46"/>
    <mergeCell ref="E45:F45"/>
    <mergeCell ref="H45:K45"/>
    <mergeCell ref="A33:B33"/>
    <mergeCell ref="B34:H34"/>
    <mergeCell ref="B39:F39"/>
    <mergeCell ref="C40:D40"/>
    <mergeCell ref="E40:F40"/>
    <mergeCell ref="A10:A12"/>
    <mergeCell ref="C42:D42"/>
    <mergeCell ref="C43:D43"/>
    <mergeCell ref="C41:D41"/>
    <mergeCell ref="A28:B28"/>
    <mergeCell ref="A29:K29"/>
    <mergeCell ref="A14:K14"/>
    <mergeCell ref="A21:B21"/>
    <mergeCell ref="A22:K22"/>
    <mergeCell ref="A15:K15"/>
    <mergeCell ref="H1:K1"/>
    <mergeCell ref="H2:K2"/>
    <mergeCell ref="G3:K3"/>
    <mergeCell ref="D10:H10"/>
    <mergeCell ref="I10:J10"/>
    <mergeCell ref="A9:K9"/>
    <mergeCell ref="H5:K5"/>
    <mergeCell ref="A6:K6"/>
    <mergeCell ref="A7:K7"/>
    <mergeCell ref="H4:K4"/>
    <mergeCell ref="A8:K8"/>
    <mergeCell ref="C46:D46"/>
    <mergeCell ref="E46:F46"/>
    <mergeCell ref="C44:D44"/>
    <mergeCell ref="E44:F44"/>
    <mergeCell ref="C45:D45"/>
    <mergeCell ref="A23:K23"/>
    <mergeCell ref="A30:K30"/>
    <mergeCell ref="E11:F11"/>
    <mergeCell ref="I11:J11"/>
  </mergeCells>
  <printOptions/>
  <pageMargins left="0.24" right="0.16" top="0.42" bottom="0.44" header="0.22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K52"/>
  <sheetViews>
    <sheetView zoomScale="75" zoomScaleNormal="75" zoomScalePageLayoutView="0" workbookViewId="0" topLeftCell="A1">
      <selection activeCell="N18" sqref="N18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7.875" style="0" customWidth="1"/>
    <col min="4" max="4" width="8.875" style="0" customWidth="1"/>
    <col min="5" max="5" width="7.125" style="0" customWidth="1"/>
    <col min="6" max="6" width="8.125" style="0" customWidth="1"/>
    <col min="7" max="7" width="9.00390625" style="0" customWidth="1"/>
    <col min="8" max="9" width="6.25390625" style="0" customWidth="1"/>
    <col min="10" max="10" width="8.00390625" style="0" customWidth="1"/>
    <col min="11" max="11" width="15.00390625" style="0" customWidth="1"/>
  </cols>
  <sheetData>
    <row r="1" spans="8:11" ht="15">
      <c r="H1" s="316" t="s">
        <v>40</v>
      </c>
      <c r="I1" s="316"/>
      <c r="J1" s="316"/>
      <c r="K1" s="316"/>
    </row>
    <row r="2" spans="9:10" ht="15">
      <c r="I2" s="35" t="s">
        <v>41</v>
      </c>
      <c r="J2" s="35"/>
    </row>
    <row r="3" spans="8:11" ht="15">
      <c r="H3" s="318" t="s">
        <v>201</v>
      </c>
      <c r="I3" s="318"/>
      <c r="J3" s="318"/>
      <c r="K3" s="318"/>
    </row>
    <row r="4" spans="8:11" ht="15">
      <c r="H4" s="318" t="s">
        <v>165</v>
      </c>
      <c r="I4" s="318"/>
      <c r="J4" s="318"/>
      <c r="K4" s="318"/>
    </row>
    <row r="5" spans="8:11" ht="15">
      <c r="H5" s="316" t="s">
        <v>92</v>
      </c>
      <c r="I5" s="316"/>
      <c r="J5" s="316"/>
      <c r="K5" s="316"/>
    </row>
    <row r="6" spans="1:11" ht="18">
      <c r="A6" s="323" t="s">
        <v>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spans="1:11" ht="18">
      <c r="A7" s="304" t="s">
        <v>189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ht="15" customHeight="1">
      <c r="A8" s="328" t="s">
        <v>44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</row>
    <row r="9" spans="1:11" ht="18.75" customHeight="1" thickBot="1">
      <c r="A9" s="322" t="s">
        <v>3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</row>
    <row r="10" spans="1:11" ht="15.75" thickBot="1">
      <c r="A10" s="294" t="s">
        <v>224</v>
      </c>
      <c r="B10" s="8" t="s">
        <v>4</v>
      </c>
      <c r="C10" s="8" t="s">
        <v>5</v>
      </c>
      <c r="D10" s="319" t="s">
        <v>6</v>
      </c>
      <c r="E10" s="319"/>
      <c r="F10" s="319"/>
      <c r="G10" s="319"/>
      <c r="H10" s="313"/>
      <c r="I10" s="320" t="s">
        <v>7</v>
      </c>
      <c r="J10" s="321"/>
      <c r="K10" s="8" t="s">
        <v>8</v>
      </c>
    </row>
    <row r="11" spans="1:11" ht="15.75" thickBot="1">
      <c r="A11" s="295"/>
      <c r="B11" s="9" t="s">
        <v>9</v>
      </c>
      <c r="C11" s="9" t="s">
        <v>10</v>
      </c>
      <c r="D11" s="8" t="s">
        <v>11</v>
      </c>
      <c r="E11" s="312" t="s">
        <v>12</v>
      </c>
      <c r="F11" s="313"/>
      <c r="G11" s="10"/>
      <c r="H11" s="11"/>
      <c r="I11" s="314" t="s">
        <v>13</v>
      </c>
      <c r="J11" s="315"/>
      <c r="K11" s="9" t="s">
        <v>14</v>
      </c>
    </row>
    <row r="12" spans="1:11" ht="15.75" thickBot="1">
      <c r="A12" s="296"/>
      <c r="B12" s="13"/>
      <c r="C12" s="12" t="s">
        <v>15</v>
      </c>
      <c r="D12" s="13"/>
      <c r="E12" s="14" t="s">
        <v>16</v>
      </c>
      <c r="F12" s="14" t="s">
        <v>17</v>
      </c>
      <c r="G12" s="15" t="s">
        <v>18</v>
      </c>
      <c r="H12" s="12" t="s">
        <v>19</v>
      </c>
      <c r="I12" s="14" t="s">
        <v>20</v>
      </c>
      <c r="J12" s="14" t="s">
        <v>21</v>
      </c>
      <c r="K12" s="12" t="s">
        <v>22</v>
      </c>
    </row>
    <row r="13" spans="1:11" ht="16.5" thickBo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1" ht="15.75">
      <c r="A14" s="284" t="s">
        <v>63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</row>
    <row r="15" spans="1:11" ht="16.5" thickBot="1">
      <c r="A15" s="311" t="s">
        <v>199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</row>
    <row r="16" spans="1:11" ht="16.5" customHeight="1">
      <c r="A16" s="36" t="s">
        <v>66</v>
      </c>
      <c r="B16" s="100" t="s">
        <v>42</v>
      </c>
      <c r="C16" s="94">
        <f aca="true" t="shared" si="0" ref="C16:C22">D16/36</f>
        <v>5</v>
      </c>
      <c r="D16" s="94">
        <f>SUM(E16:H16)</f>
        <v>180</v>
      </c>
      <c r="E16" s="94">
        <v>18</v>
      </c>
      <c r="F16" s="94">
        <v>18</v>
      </c>
      <c r="G16" s="94">
        <v>24</v>
      </c>
      <c r="H16" s="94">
        <v>120</v>
      </c>
      <c r="I16" s="94"/>
      <c r="J16" s="94">
        <v>9</v>
      </c>
      <c r="K16" s="32" t="s">
        <v>46</v>
      </c>
    </row>
    <row r="17" spans="1:11" ht="16.5" customHeight="1">
      <c r="A17" s="1" t="s">
        <v>70</v>
      </c>
      <c r="B17" s="98" t="s">
        <v>43</v>
      </c>
      <c r="C17" s="90">
        <f>D17/36</f>
        <v>5</v>
      </c>
      <c r="D17" s="90">
        <f>SUM(E17:H17)</f>
        <v>180</v>
      </c>
      <c r="E17" s="90">
        <v>18</v>
      </c>
      <c r="F17" s="90">
        <v>18</v>
      </c>
      <c r="G17" s="90">
        <v>24</v>
      </c>
      <c r="H17" s="90">
        <v>120</v>
      </c>
      <c r="I17" s="90"/>
      <c r="J17" s="90">
        <v>9</v>
      </c>
      <c r="K17" s="2" t="s">
        <v>46</v>
      </c>
    </row>
    <row r="18" spans="1:11" ht="16.5" customHeight="1">
      <c r="A18" s="3" t="s">
        <v>68</v>
      </c>
      <c r="B18" s="106" t="s">
        <v>86</v>
      </c>
      <c r="C18" s="88">
        <f t="shared" si="0"/>
        <v>5</v>
      </c>
      <c r="D18" s="88">
        <f>SUM(E18:H18)</f>
        <v>180</v>
      </c>
      <c r="E18" s="88">
        <v>18</v>
      </c>
      <c r="F18" s="88">
        <v>18</v>
      </c>
      <c r="G18" s="88">
        <v>24</v>
      </c>
      <c r="H18" s="88">
        <v>120</v>
      </c>
      <c r="I18" s="88" t="s">
        <v>1</v>
      </c>
      <c r="J18" s="88">
        <v>9</v>
      </c>
      <c r="K18" s="3" t="s">
        <v>46</v>
      </c>
    </row>
    <row r="19" spans="1:11" ht="16.5" customHeight="1">
      <c r="A19" s="2" t="s">
        <v>67</v>
      </c>
      <c r="B19" s="98" t="s">
        <v>85</v>
      </c>
      <c r="C19" s="88">
        <f>D19/36</f>
        <v>5</v>
      </c>
      <c r="D19" s="88">
        <f>SUM(E19:H19)</f>
        <v>180</v>
      </c>
      <c r="E19" s="88">
        <v>18</v>
      </c>
      <c r="F19" s="88">
        <v>18</v>
      </c>
      <c r="G19" s="88">
        <v>24</v>
      </c>
      <c r="H19" s="88">
        <v>120</v>
      </c>
      <c r="I19" s="88" t="s">
        <v>1</v>
      </c>
      <c r="J19" s="88">
        <v>10</v>
      </c>
      <c r="K19" s="3" t="s">
        <v>46</v>
      </c>
    </row>
    <row r="20" spans="1:11" ht="16.5" customHeight="1" thickBot="1">
      <c r="A20" s="302" t="s">
        <v>69</v>
      </c>
      <c r="B20" s="303" t="s">
        <v>62</v>
      </c>
      <c r="C20" s="102">
        <f t="shared" si="0"/>
        <v>5</v>
      </c>
      <c r="D20" s="102">
        <f>SUM(E20:H20)</f>
        <v>180</v>
      </c>
      <c r="E20" s="102">
        <v>18</v>
      </c>
      <c r="F20" s="102">
        <v>18</v>
      </c>
      <c r="G20" s="102">
        <v>24</v>
      </c>
      <c r="H20" s="102">
        <v>120</v>
      </c>
      <c r="I20" s="102" t="s">
        <v>1</v>
      </c>
      <c r="J20" s="102">
        <v>10</v>
      </c>
      <c r="K20" s="140" t="s">
        <v>205</v>
      </c>
    </row>
    <row r="21" ht="16.5" customHeight="1" thickBot="1"/>
    <row r="22" spans="1:11" ht="15.75" thickBot="1">
      <c r="A22" s="285" t="s">
        <v>26</v>
      </c>
      <c r="B22" s="286"/>
      <c r="C22" s="48">
        <f t="shared" si="0"/>
        <v>25</v>
      </c>
      <c r="D22" s="48">
        <f>SUM(D16:D20)</f>
        <v>900</v>
      </c>
      <c r="E22" s="48">
        <f>SUM(E16:E20)</f>
        <v>90</v>
      </c>
      <c r="F22" s="48">
        <f>SUM(F16:F20)</f>
        <v>90</v>
      </c>
      <c r="G22" s="48">
        <f>SUM(G16:G20)</f>
        <v>120</v>
      </c>
      <c r="H22" s="48">
        <f>SUM(H16:H20)</f>
        <v>600</v>
      </c>
      <c r="I22" s="18"/>
      <c r="J22" s="18"/>
      <c r="K22" s="19"/>
    </row>
    <row r="23" spans="1:11" ht="15.75">
      <c r="A23" s="287" t="s">
        <v>64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</row>
    <row r="24" spans="1:11" ht="16.5" thickBot="1">
      <c r="A24" s="311" t="s">
        <v>198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</row>
    <row r="25" spans="1:11" ht="18.75" customHeight="1">
      <c r="A25" s="249" t="s">
        <v>71</v>
      </c>
      <c r="B25" s="242" t="s">
        <v>89</v>
      </c>
      <c r="C25" s="94">
        <f>D25/36</f>
        <v>5</v>
      </c>
      <c r="D25" s="94">
        <f>SUM(E25:H25)</f>
        <v>180</v>
      </c>
      <c r="E25" s="94">
        <v>18</v>
      </c>
      <c r="F25" s="94">
        <v>18</v>
      </c>
      <c r="G25" s="94">
        <v>24</v>
      </c>
      <c r="H25" s="94">
        <v>120</v>
      </c>
      <c r="I25" s="94">
        <v>10</v>
      </c>
      <c r="J25" s="94" t="s">
        <v>1</v>
      </c>
      <c r="K25" s="32" t="s">
        <v>46</v>
      </c>
    </row>
    <row r="26" spans="1:11" ht="30" customHeight="1">
      <c r="A26" s="250" t="s">
        <v>72</v>
      </c>
      <c r="B26" s="243" t="s">
        <v>185</v>
      </c>
      <c r="C26" s="88">
        <f>D26/36</f>
        <v>3</v>
      </c>
      <c r="D26" s="88">
        <f>SUM(E26:H26)</f>
        <v>108</v>
      </c>
      <c r="E26" s="88">
        <v>16</v>
      </c>
      <c r="F26" s="88">
        <v>16</v>
      </c>
      <c r="G26" s="88">
        <v>20</v>
      </c>
      <c r="H26" s="88">
        <v>56</v>
      </c>
      <c r="I26" s="88">
        <v>10</v>
      </c>
      <c r="J26" s="2"/>
      <c r="K26" s="2" t="s">
        <v>46</v>
      </c>
    </row>
    <row r="27" spans="1:11" ht="24" customHeight="1">
      <c r="A27" s="111" t="s">
        <v>74</v>
      </c>
      <c r="B27" s="198" t="s">
        <v>206</v>
      </c>
      <c r="C27" s="90">
        <f>D27/36</f>
        <v>4</v>
      </c>
      <c r="D27" s="90">
        <f>SUM(E27:H27)</f>
        <v>144</v>
      </c>
      <c r="E27" s="90">
        <v>16</v>
      </c>
      <c r="F27" s="90">
        <v>16</v>
      </c>
      <c r="G27" s="90">
        <v>20</v>
      </c>
      <c r="H27" s="90">
        <v>92</v>
      </c>
      <c r="I27" s="90">
        <v>10</v>
      </c>
      <c r="J27" s="91" t="s">
        <v>1</v>
      </c>
      <c r="K27" s="2" t="s">
        <v>46</v>
      </c>
    </row>
    <row r="28" spans="1:11" ht="32.25" customHeight="1" thickBot="1">
      <c r="A28" s="251" t="s">
        <v>184</v>
      </c>
      <c r="B28" s="244" t="s">
        <v>207</v>
      </c>
      <c r="C28" s="89">
        <f>D28/36</f>
        <v>3</v>
      </c>
      <c r="D28" s="89">
        <f>SUM(E28:H28)</f>
        <v>108</v>
      </c>
      <c r="E28" s="89">
        <v>16</v>
      </c>
      <c r="F28" s="89">
        <v>16</v>
      </c>
      <c r="G28" s="89">
        <v>20</v>
      </c>
      <c r="H28" s="89">
        <v>56</v>
      </c>
      <c r="I28" s="89">
        <v>10</v>
      </c>
      <c r="J28" s="89"/>
      <c r="K28" s="4" t="s">
        <v>46</v>
      </c>
    </row>
    <row r="29" spans="1:11" ht="15.75" thickBot="1">
      <c r="A29" s="301" t="s">
        <v>26</v>
      </c>
      <c r="B29" s="282"/>
      <c r="C29" s="51">
        <f>D29/36</f>
        <v>15</v>
      </c>
      <c r="D29" s="51">
        <f>SUM(E29:H29)</f>
        <v>540</v>
      </c>
      <c r="E29" s="92">
        <f>SUM(E25:E28)</f>
        <v>66</v>
      </c>
      <c r="F29" s="92">
        <f>SUM(F25:F28)</f>
        <v>66</v>
      </c>
      <c r="G29" s="92">
        <f>SUM(G25:G28)</f>
        <v>84</v>
      </c>
      <c r="H29" s="92">
        <f>SUM(H25:H28)</f>
        <v>324</v>
      </c>
      <c r="I29" s="18"/>
      <c r="J29" s="18"/>
      <c r="K29" s="19"/>
    </row>
    <row r="30" spans="1:11" ht="15">
      <c r="A30" s="283" t="s">
        <v>65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</row>
    <row r="31" spans="1:11" ht="16.5" thickBot="1">
      <c r="A31" s="311" t="s">
        <v>76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</row>
    <row r="32" spans="1:11" ht="24" customHeight="1">
      <c r="A32" s="32" t="s">
        <v>78</v>
      </c>
      <c r="B32" s="84" t="s">
        <v>77</v>
      </c>
      <c r="C32" s="94">
        <f>D32/36</f>
        <v>10</v>
      </c>
      <c r="D32" s="94">
        <f>SUM(E32:H32)</f>
        <v>360</v>
      </c>
      <c r="E32" s="94">
        <v>0</v>
      </c>
      <c r="F32" s="94">
        <v>0</v>
      </c>
      <c r="G32" s="94">
        <v>20</v>
      </c>
      <c r="H32" s="94">
        <v>340</v>
      </c>
      <c r="I32" s="94">
        <v>10</v>
      </c>
      <c r="J32" s="32"/>
      <c r="K32" s="32" t="s">
        <v>46</v>
      </c>
    </row>
    <row r="33" spans="1:11" ht="33" customHeight="1" thickBot="1">
      <c r="A33" s="4" t="s">
        <v>79</v>
      </c>
      <c r="B33" s="85" t="s">
        <v>80</v>
      </c>
      <c r="C33" s="89">
        <f>D33/36</f>
        <v>10</v>
      </c>
      <c r="D33" s="89">
        <f>SUM(E33:H33)</f>
        <v>360</v>
      </c>
      <c r="E33" s="89">
        <v>0</v>
      </c>
      <c r="F33" s="89">
        <v>0</v>
      </c>
      <c r="G33" s="89">
        <v>20</v>
      </c>
      <c r="H33" s="89">
        <v>340</v>
      </c>
      <c r="I33" s="89">
        <v>10</v>
      </c>
      <c r="J33" s="4"/>
      <c r="K33" s="4" t="s">
        <v>46</v>
      </c>
    </row>
    <row r="34" spans="1:11" ht="15.75" thickBot="1">
      <c r="A34" s="288" t="s">
        <v>26</v>
      </c>
      <c r="B34" s="289"/>
      <c r="C34" s="17">
        <f>D34/36</f>
        <v>20</v>
      </c>
      <c r="D34" s="17">
        <f>SUM(D32:D33)</f>
        <v>720</v>
      </c>
      <c r="E34" s="17">
        <f>SUM(E32:E33)</f>
        <v>0</v>
      </c>
      <c r="F34" s="17">
        <f>SUM(F32:F33)</f>
        <v>0</v>
      </c>
      <c r="G34" s="17">
        <f>SUM(G32:G33)</f>
        <v>40</v>
      </c>
      <c r="H34" s="17">
        <f>SUM(H32:H33)</f>
        <v>680</v>
      </c>
      <c r="I34" s="21"/>
      <c r="J34" s="21"/>
      <c r="K34" s="7"/>
    </row>
    <row r="35" spans="1:11" ht="19.5" customHeight="1" thickBot="1">
      <c r="A35" s="7"/>
      <c r="B35" s="311" t="s">
        <v>28</v>
      </c>
      <c r="C35" s="311"/>
      <c r="D35" s="311"/>
      <c r="E35" s="311"/>
      <c r="F35" s="311"/>
      <c r="G35" s="311"/>
      <c r="H35" s="311"/>
      <c r="I35" s="21"/>
      <c r="J35" s="21"/>
      <c r="K35" s="7"/>
    </row>
    <row r="36" spans="1:11" ht="15.75" thickBot="1">
      <c r="A36" s="7"/>
      <c r="B36" s="37" t="s">
        <v>28</v>
      </c>
      <c r="C36" s="23" t="s">
        <v>81</v>
      </c>
      <c r="D36" s="22" t="s">
        <v>11</v>
      </c>
      <c r="E36" s="23" t="s">
        <v>29</v>
      </c>
      <c r="F36" s="23" t="s">
        <v>30</v>
      </c>
      <c r="G36" s="23" t="s">
        <v>31</v>
      </c>
      <c r="H36" s="23" t="s">
        <v>19</v>
      </c>
      <c r="I36" s="23" t="s">
        <v>225</v>
      </c>
      <c r="J36" s="23" t="s">
        <v>226</v>
      </c>
      <c r="K36" s="7"/>
    </row>
    <row r="37" spans="1:11" ht="18" customHeight="1">
      <c r="A37" s="7"/>
      <c r="B37" s="38" t="s">
        <v>32</v>
      </c>
      <c r="C37" s="70">
        <f>D37/36</f>
        <v>20</v>
      </c>
      <c r="D37" s="42">
        <f>SUM(E37:H37)</f>
        <v>720</v>
      </c>
      <c r="E37" s="43">
        <f>E16+E19+E18+E25</f>
        <v>72</v>
      </c>
      <c r="F37" s="43">
        <f>F16+F19+F18+F25</f>
        <v>72</v>
      </c>
      <c r="G37" s="43">
        <f>G16+G19+G18+G25</f>
        <v>96</v>
      </c>
      <c r="H37" s="43">
        <f>H16+H19+H18+H25</f>
        <v>480</v>
      </c>
      <c r="I37" s="116">
        <v>9</v>
      </c>
      <c r="J37" s="267">
        <f>(E37+F37+G37*0.2)/I37</f>
        <v>18.133333333333333</v>
      </c>
      <c r="K37" s="7"/>
    </row>
    <row r="38" spans="1:11" ht="18" customHeight="1" thickBot="1">
      <c r="A38" s="7"/>
      <c r="B38" s="24" t="s">
        <v>33</v>
      </c>
      <c r="C38" s="71">
        <f>D38/36</f>
        <v>40</v>
      </c>
      <c r="D38" s="39">
        <f>SUM(E38:H38)</f>
        <v>1440</v>
      </c>
      <c r="E38" s="41">
        <f>E20+E17+E26+E27+E28+E34</f>
        <v>84</v>
      </c>
      <c r="F38" s="41">
        <f>F20+F17+F26+F27+F28+F34</f>
        <v>84</v>
      </c>
      <c r="G38" s="41">
        <f>G20+G17+G26+G27+G28+G34</f>
        <v>148</v>
      </c>
      <c r="H38" s="41">
        <f>H20+H17+H26+H27+H28+H34</f>
        <v>1124</v>
      </c>
      <c r="I38" s="188">
        <v>9</v>
      </c>
      <c r="J38" s="257">
        <f>(E38+F38+G38*0.2)/I38</f>
        <v>21.955555555555556</v>
      </c>
      <c r="K38" s="7"/>
    </row>
    <row r="39" spans="1:11" ht="18" customHeight="1" thickBot="1">
      <c r="A39" s="7"/>
      <c r="B39" s="25" t="s">
        <v>181</v>
      </c>
      <c r="C39" s="26">
        <f>D39/36</f>
        <v>60</v>
      </c>
      <c r="D39" s="20">
        <f>SUM(D37:D38)</f>
        <v>2160</v>
      </c>
      <c r="E39" s="26">
        <f>SUM(E37:E38)</f>
        <v>156</v>
      </c>
      <c r="F39" s="26">
        <f>SUM(F37:F38)</f>
        <v>156</v>
      </c>
      <c r="G39" s="26">
        <f>SUM(G37:G38)</f>
        <v>244</v>
      </c>
      <c r="H39" s="26">
        <f>SUM(H37:H38)</f>
        <v>1604</v>
      </c>
      <c r="I39" s="21"/>
      <c r="J39" s="21"/>
      <c r="K39" s="7"/>
    </row>
    <row r="40" spans="1:11" ht="16.5" thickBot="1">
      <c r="A40" s="7"/>
      <c r="B40" s="311" t="s">
        <v>34</v>
      </c>
      <c r="C40" s="311"/>
      <c r="D40" s="311"/>
      <c r="E40" s="287"/>
      <c r="F40" s="287"/>
      <c r="G40" s="7"/>
      <c r="H40" s="7"/>
      <c r="I40" s="7"/>
      <c r="J40" s="7"/>
      <c r="K40" s="7"/>
    </row>
    <row r="41" spans="1:11" ht="15.75" thickBot="1">
      <c r="A41" s="7"/>
      <c r="B41" s="27"/>
      <c r="C41" s="290" t="s">
        <v>35</v>
      </c>
      <c r="D41" s="291"/>
      <c r="E41" s="290" t="s">
        <v>160</v>
      </c>
      <c r="F41" s="292"/>
      <c r="G41" s="7"/>
      <c r="H41" s="7"/>
      <c r="I41" s="7"/>
      <c r="J41" s="7"/>
      <c r="K41" s="7"/>
    </row>
    <row r="42" spans="1:11" ht="15.75" thickBot="1">
      <c r="A42" s="7"/>
      <c r="B42" s="29"/>
      <c r="C42" s="309" t="s">
        <v>110</v>
      </c>
      <c r="D42" s="310"/>
      <c r="E42" s="37">
        <v>9</v>
      </c>
      <c r="F42" s="23">
        <v>10</v>
      </c>
      <c r="G42" s="7"/>
      <c r="H42" s="7"/>
      <c r="I42" s="7"/>
      <c r="J42" s="7"/>
      <c r="K42" s="7"/>
    </row>
    <row r="43" spans="1:11" ht="15">
      <c r="A43" s="7"/>
      <c r="B43" s="77" t="s">
        <v>37</v>
      </c>
      <c r="C43" s="297">
        <f>SUM(E43:F43)</f>
        <v>6</v>
      </c>
      <c r="D43" s="326"/>
      <c r="E43" s="116">
        <f>COUNTIF($I$16:$I$33,9)</f>
        <v>0</v>
      </c>
      <c r="F43" s="80">
        <f>COUNTIF($I$16:$I$33,10)</f>
        <v>6</v>
      </c>
      <c r="G43" s="7"/>
      <c r="H43" s="7"/>
      <c r="I43" s="7"/>
      <c r="J43" s="7"/>
      <c r="K43" s="7"/>
    </row>
    <row r="44" spans="1:11" ht="15.75" thickBot="1">
      <c r="A44" s="7"/>
      <c r="B44" s="30" t="s">
        <v>38</v>
      </c>
      <c r="C44" s="299">
        <f>SUM(E44:F44)</f>
        <v>5</v>
      </c>
      <c r="D44" s="327"/>
      <c r="E44" s="187">
        <f>COUNTIF($J$16:$J$33,9)</f>
        <v>3</v>
      </c>
      <c r="F44" s="138">
        <f>COUNTIF($J$16:$J$33,10)</f>
        <v>2</v>
      </c>
      <c r="G44" s="7"/>
      <c r="H44" s="7"/>
      <c r="I44" s="7"/>
      <c r="J44" s="7"/>
      <c r="K44" s="7"/>
    </row>
    <row r="45" spans="1:11" ht="15.75" thickBot="1">
      <c r="A45" s="7"/>
      <c r="B45" s="31"/>
      <c r="C45" s="307" t="s">
        <v>139</v>
      </c>
      <c r="D45" s="308"/>
      <c r="E45" s="307" t="s">
        <v>140</v>
      </c>
      <c r="F45" s="308"/>
      <c r="G45" s="7"/>
      <c r="H45" s="7"/>
      <c r="I45" s="7"/>
      <c r="J45" s="7"/>
      <c r="K45" s="7"/>
    </row>
    <row r="46" spans="1:11" ht="15.75" thickBot="1">
      <c r="A46" s="7"/>
      <c r="B46" s="29" t="s">
        <v>39</v>
      </c>
      <c r="C46" s="307">
        <v>10</v>
      </c>
      <c r="D46" s="308"/>
      <c r="E46" s="307">
        <v>13</v>
      </c>
      <c r="F46" s="308"/>
      <c r="G46" s="7"/>
      <c r="H46" s="281" t="s">
        <v>141</v>
      </c>
      <c r="I46" s="324"/>
      <c r="J46" s="324"/>
      <c r="K46" s="325"/>
    </row>
    <row r="47" spans="1:11" ht="18.75" customHeight="1" thickBot="1">
      <c r="A47" s="7"/>
      <c r="B47" s="264" t="s">
        <v>163</v>
      </c>
      <c r="C47" s="305">
        <v>10</v>
      </c>
      <c r="D47" s="306"/>
      <c r="E47" s="305">
        <v>2</v>
      </c>
      <c r="F47" s="306"/>
      <c r="G47" s="34"/>
      <c r="H47" s="281" t="s">
        <v>228</v>
      </c>
      <c r="I47" s="324"/>
      <c r="J47" s="324"/>
      <c r="K47" s="325"/>
    </row>
    <row r="50" spans="2:11" ht="18.75">
      <c r="B50" s="49" t="s">
        <v>96</v>
      </c>
      <c r="E50" s="293" t="s">
        <v>174</v>
      </c>
      <c r="F50" s="293"/>
      <c r="G50" s="293"/>
      <c r="H50" s="293"/>
      <c r="I50" s="293"/>
      <c r="J50" s="293"/>
      <c r="K50" s="293"/>
    </row>
    <row r="51" spans="2:10" ht="18.75">
      <c r="B51" s="49"/>
      <c r="E51" s="50"/>
      <c r="F51" s="50"/>
      <c r="G51" s="50"/>
      <c r="H51" s="50"/>
      <c r="I51" s="50"/>
      <c r="J51" s="50"/>
    </row>
    <row r="52" spans="2:11" ht="18.75">
      <c r="B52" s="49" t="s">
        <v>97</v>
      </c>
      <c r="E52" s="293" t="s">
        <v>98</v>
      </c>
      <c r="F52" s="293"/>
      <c r="G52" s="293"/>
      <c r="H52" s="293"/>
      <c r="I52" s="293"/>
      <c r="J52" s="293"/>
      <c r="K52" s="293"/>
    </row>
  </sheetData>
  <sheetProtection/>
  <mergeCells count="39">
    <mergeCell ref="E50:K50"/>
    <mergeCell ref="C47:D47"/>
    <mergeCell ref="E47:F47"/>
    <mergeCell ref="H46:K46"/>
    <mergeCell ref="H47:K47"/>
    <mergeCell ref="A22:B22"/>
    <mergeCell ref="A23:K23"/>
    <mergeCell ref="B35:H35"/>
    <mergeCell ref="B40:F40"/>
    <mergeCell ref="A29:B29"/>
    <mergeCell ref="A30:K30"/>
    <mergeCell ref="A34:B34"/>
    <mergeCell ref="A24:K24"/>
    <mergeCell ref="A31:K31"/>
    <mergeCell ref="A14:K14"/>
    <mergeCell ref="A15:K15"/>
    <mergeCell ref="H3:K3"/>
    <mergeCell ref="H1:K1"/>
    <mergeCell ref="A6:K6"/>
    <mergeCell ref="H4:K4"/>
    <mergeCell ref="A8:K8"/>
    <mergeCell ref="H5:K5"/>
    <mergeCell ref="A7:K7"/>
    <mergeCell ref="D10:H10"/>
    <mergeCell ref="I10:J10"/>
    <mergeCell ref="A9:K9"/>
    <mergeCell ref="A10:A12"/>
    <mergeCell ref="E11:F11"/>
    <mergeCell ref="I11:J11"/>
    <mergeCell ref="E52:K52"/>
    <mergeCell ref="C41:D41"/>
    <mergeCell ref="E41:F41"/>
    <mergeCell ref="C43:D43"/>
    <mergeCell ref="C44:D44"/>
    <mergeCell ref="C45:D45"/>
    <mergeCell ref="E45:F45"/>
    <mergeCell ref="C42:D42"/>
    <mergeCell ref="C46:D46"/>
    <mergeCell ref="E46:F46"/>
  </mergeCells>
  <printOptions/>
  <pageMargins left="0.24" right="0.25" top="0.31" bottom="0.26" header="0.26" footer="0.19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L52"/>
  <sheetViews>
    <sheetView zoomScale="75" zoomScaleNormal="75" zoomScalePageLayoutView="0" workbookViewId="0" topLeftCell="A21">
      <selection activeCell="C39" sqref="C39"/>
    </sheetView>
  </sheetViews>
  <sheetFormatPr defaultColWidth="9.00390625" defaultRowHeight="12.75"/>
  <cols>
    <col min="1" max="1" width="4.75390625" style="0" customWidth="1"/>
    <col min="2" max="2" width="41.875" style="0" customWidth="1"/>
    <col min="3" max="3" width="7.125" style="0" customWidth="1"/>
    <col min="4" max="4" width="8.625" style="0" customWidth="1"/>
    <col min="5" max="5" width="7.625" style="0" customWidth="1"/>
    <col min="7" max="7" width="9.375" style="0" customWidth="1"/>
    <col min="8" max="8" width="7.125" style="0" customWidth="1"/>
    <col min="9" max="9" width="6.375" style="0" customWidth="1"/>
    <col min="10" max="10" width="7.625" style="0" customWidth="1"/>
    <col min="11" max="11" width="17.375" style="0" customWidth="1"/>
  </cols>
  <sheetData>
    <row r="1" spans="11:12" ht="15">
      <c r="K1" s="33" t="s">
        <v>40</v>
      </c>
      <c r="L1" s="6"/>
    </row>
    <row r="2" spans="10:12" ht="15">
      <c r="J2" s="317" t="s">
        <v>41</v>
      </c>
      <c r="K2" s="317"/>
      <c r="L2" s="6"/>
    </row>
    <row r="3" spans="8:12" ht="15">
      <c r="H3" s="333" t="s">
        <v>99</v>
      </c>
      <c r="I3" s="333"/>
      <c r="J3" s="333"/>
      <c r="K3" s="333"/>
      <c r="L3" s="6"/>
    </row>
    <row r="4" spans="8:12" ht="12.75" customHeight="1">
      <c r="H4" s="318" t="s">
        <v>173</v>
      </c>
      <c r="I4" s="318"/>
      <c r="J4" s="318"/>
      <c r="K4" s="318"/>
      <c r="L4" s="6"/>
    </row>
    <row r="5" spans="9:12" ht="15">
      <c r="I5" s="332" t="s">
        <v>90</v>
      </c>
      <c r="J5" s="332"/>
      <c r="K5" s="332"/>
      <c r="L5" s="6"/>
    </row>
    <row r="6" spans="1:11" ht="18">
      <c r="A6" s="323" t="s">
        <v>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spans="1:11" ht="18">
      <c r="A7" s="304" t="s">
        <v>171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ht="18">
      <c r="A8" s="304" t="s">
        <v>2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</row>
    <row r="9" spans="1:11" ht="19.5" thickBot="1">
      <c r="A9" s="133"/>
      <c r="B9" s="329" t="s">
        <v>3</v>
      </c>
      <c r="C9" s="329"/>
      <c r="D9" s="329"/>
      <c r="E9" s="329"/>
      <c r="F9" s="329"/>
      <c r="G9" s="329"/>
      <c r="H9" s="329"/>
      <c r="I9" s="329"/>
      <c r="J9" s="329"/>
      <c r="K9" s="329"/>
    </row>
    <row r="10" spans="1:11" ht="18.75" customHeight="1" thickBot="1">
      <c r="A10" s="294" t="s">
        <v>223</v>
      </c>
      <c r="B10" s="8" t="s">
        <v>4</v>
      </c>
      <c r="C10" s="8" t="s">
        <v>5</v>
      </c>
      <c r="D10" s="319" t="s">
        <v>6</v>
      </c>
      <c r="E10" s="319"/>
      <c r="F10" s="319"/>
      <c r="G10" s="319"/>
      <c r="H10" s="313"/>
      <c r="I10" s="320" t="s">
        <v>7</v>
      </c>
      <c r="J10" s="321"/>
      <c r="K10" s="8" t="s">
        <v>8</v>
      </c>
    </row>
    <row r="11" spans="1:11" ht="15.75" thickBot="1">
      <c r="A11" s="330"/>
      <c r="B11" s="9" t="s">
        <v>9</v>
      </c>
      <c r="C11" s="9" t="s">
        <v>10</v>
      </c>
      <c r="D11" s="8" t="s">
        <v>11</v>
      </c>
      <c r="E11" s="312" t="s">
        <v>12</v>
      </c>
      <c r="F11" s="313"/>
      <c r="G11" s="10"/>
      <c r="H11" s="11"/>
      <c r="I11" s="314" t="s">
        <v>13</v>
      </c>
      <c r="J11" s="315"/>
      <c r="K11" s="9" t="s">
        <v>14</v>
      </c>
    </row>
    <row r="12" spans="1:11" ht="15.75" thickBot="1">
      <c r="A12" s="331"/>
      <c r="B12" s="13"/>
      <c r="C12" s="12" t="s">
        <v>15</v>
      </c>
      <c r="D12" s="13"/>
      <c r="E12" s="14" t="s">
        <v>16</v>
      </c>
      <c r="F12" s="14" t="s">
        <v>17</v>
      </c>
      <c r="G12" s="15" t="s">
        <v>18</v>
      </c>
      <c r="H12" s="12" t="s">
        <v>19</v>
      </c>
      <c r="I12" s="14" t="s">
        <v>20</v>
      </c>
      <c r="J12" s="14" t="s">
        <v>21</v>
      </c>
      <c r="K12" s="12" t="s">
        <v>22</v>
      </c>
    </row>
    <row r="13" spans="1:11" ht="16.5" thickBo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1" ht="15.75">
      <c r="A14" s="284" t="s">
        <v>63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</row>
    <row r="15" spans="1:11" ht="16.5" thickBot="1">
      <c r="A15" s="311" t="s">
        <v>199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</row>
    <row r="16" spans="1:11" ht="17.25" customHeight="1">
      <c r="A16" s="246" t="s">
        <v>66</v>
      </c>
      <c r="B16" s="144" t="s">
        <v>191</v>
      </c>
      <c r="C16" s="161">
        <f aca="true" t="shared" si="0" ref="C16:C21">D16/36</f>
        <v>4</v>
      </c>
      <c r="D16" s="161">
        <f>SUM(E16:H16)</f>
        <v>144</v>
      </c>
      <c r="E16" s="161">
        <v>16</v>
      </c>
      <c r="F16" s="161">
        <v>16</v>
      </c>
      <c r="G16" s="161">
        <v>20</v>
      </c>
      <c r="H16" s="161">
        <v>92</v>
      </c>
      <c r="I16" s="161"/>
      <c r="J16" s="161">
        <v>9</v>
      </c>
      <c r="K16" s="201" t="s">
        <v>192</v>
      </c>
    </row>
    <row r="17" spans="1:11" ht="16.5" customHeight="1">
      <c r="A17" s="111" t="s">
        <v>67</v>
      </c>
      <c r="B17" s="141" t="s">
        <v>195</v>
      </c>
      <c r="C17" s="90">
        <f t="shared" si="0"/>
        <v>6</v>
      </c>
      <c r="D17" s="90">
        <f>SUM(E17:H17)</f>
        <v>216</v>
      </c>
      <c r="E17" s="90">
        <v>32</v>
      </c>
      <c r="F17" s="90">
        <v>32</v>
      </c>
      <c r="G17" s="90">
        <v>36</v>
      </c>
      <c r="H17" s="90">
        <v>116</v>
      </c>
      <c r="I17" s="90"/>
      <c r="J17" s="90">
        <v>9</v>
      </c>
      <c r="K17" s="2" t="s">
        <v>23</v>
      </c>
    </row>
    <row r="18" spans="1:11" ht="33" customHeight="1">
      <c r="A18" s="247" t="s">
        <v>68</v>
      </c>
      <c r="B18" s="143" t="s">
        <v>214</v>
      </c>
      <c r="C18" s="147">
        <f t="shared" si="0"/>
        <v>5</v>
      </c>
      <c r="D18" s="147">
        <f>SUM(E18:H18)</f>
        <v>180</v>
      </c>
      <c r="E18" s="88">
        <v>20</v>
      </c>
      <c r="F18" s="88">
        <v>20</v>
      </c>
      <c r="G18" s="88">
        <v>30</v>
      </c>
      <c r="H18" s="88">
        <v>110</v>
      </c>
      <c r="I18" s="88"/>
      <c r="J18" s="88">
        <v>9</v>
      </c>
      <c r="K18" s="3" t="s">
        <v>23</v>
      </c>
    </row>
    <row r="19" spans="1:11" ht="15.75">
      <c r="A19" s="247" t="s">
        <v>69</v>
      </c>
      <c r="B19" s="141" t="s">
        <v>215</v>
      </c>
      <c r="C19" s="90">
        <f t="shared" si="0"/>
        <v>5</v>
      </c>
      <c r="D19" s="90">
        <f>SUM(E19:H19)</f>
        <v>180</v>
      </c>
      <c r="E19" s="90">
        <v>16</v>
      </c>
      <c r="F19" s="90">
        <v>16</v>
      </c>
      <c r="G19" s="90">
        <v>32</v>
      </c>
      <c r="H19" s="90">
        <v>116</v>
      </c>
      <c r="I19" s="90"/>
      <c r="J19" s="90">
        <v>10</v>
      </c>
      <c r="K19" s="2" t="s">
        <v>23</v>
      </c>
    </row>
    <row r="20" spans="1:11" ht="16.5" thickBot="1">
      <c r="A20" s="248" t="s">
        <v>70</v>
      </c>
      <c r="B20" s="148" t="s">
        <v>24</v>
      </c>
      <c r="C20" s="147">
        <f t="shared" si="0"/>
        <v>5</v>
      </c>
      <c r="D20" s="147">
        <f>SUM(E20:H20)</f>
        <v>180</v>
      </c>
      <c r="E20" s="147">
        <v>20</v>
      </c>
      <c r="F20" s="147">
        <v>20</v>
      </c>
      <c r="G20" s="147">
        <v>30</v>
      </c>
      <c r="H20" s="147">
        <v>110</v>
      </c>
      <c r="I20" s="89"/>
      <c r="J20" s="89">
        <v>10</v>
      </c>
      <c r="K20" s="4" t="s">
        <v>23</v>
      </c>
    </row>
    <row r="21" spans="1:11" ht="18.75" customHeight="1" thickBot="1">
      <c r="A21" s="285" t="s">
        <v>26</v>
      </c>
      <c r="B21" s="286"/>
      <c r="C21" s="48">
        <f t="shared" si="0"/>
        <v>25</v>
      </c>
      <c r="D21" s="48">
        <f>SUM(D16:D20)</f>
        <v>900</v>
      </c>
      <c r="E21" s="48">
        <f>SUM(E16:E20)</f>
        <v>104</v>
      </c>
      <c r="F21" s="48">
        <f>SUM(F16:F20)</f>
        <v>104</v>
      </c>
      <c r="G21" s="48">
        <f>SUM(G16:G20)</f>
        <v>148</v>
      </c>
      <c r="H21" s="48">
        <f>SUM(H16:H20)</f>
        <v>544</v>
      </c>
      <c r="I21" s="18"/>
      <c r="J21" s="18"/>
      <c r="K21" s="19"/>
    </row>
    <row r="22" spans="1:11" ht="15.75">
      <c r="A22" s="287" t="s">
        <v>95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</row>
    <row r="23" spans="1:11" ht="16.5" thickBot="1">
      <c r="A23" s="311" t="s">
        <v>198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</row>
    <row r="24" spans="1:11" ht="15.75">
      <c r="A24" s="2" t="s">
        <v>71</v>
      </c>
      <c r="B24" s="141" t="s">
        <v>27</v>
      </c>
      <c r="C24" s="161">
        <f aca="true" t="shared" si="1" ref="C24:C29">D24/36</f>
        <v>3</v>
      </c>
      <c r="D24" s="161">
        <f aca="true" t="shared" si="2" ref="D24:D29">SUM(E24:H24)</f>
        <v>108</v>
      </c>
      <c r="E24" s="202">
        <v>16</v>
      </c>
      <c r="F24" s="202">
        <v>16</v>
      </c>
      <c r="G24" s="202">
        <v>20</v>
      </c>
      <c r="H24" s="202">
        <v>56</v>
      </c>
      <c r="I24" s="202">
        <v>9</v>
      </c>
      <c r="J24" s="203"/>
      <c r="K24" s="32" t="s">
        <v>45</v>
      </c>
    </row>
    <row r="25" spans="1:11" ht="34.5" customHeight="1">
      <c r="A25" s="2" t="s">
        <v>72</v>
      </c>
      <c r="B25" s="108" t="s">
        <v>217</v>
      </c>
      <c r="C25" s="90">
        <f t="shared" si="1"/>
        <v>3</v>
      </c>
      <c r="D25" s="90">
        <f t="shared" si="2"/>
        <v>108</v>
      </c>
      <c r="E25" s="90">
        <v>16</v>
      </c>
      <c r="F25" s="90">
        <v>16</v>
      </c>
      <c r="G25" s="90">
        <v>20</v>
      </c>
      <c r="H25" s="90">
        <v>56</v>
      </c>
      <c r="I25" s="90">
        <v>9</v>
      </c>
      <c r="J25" s="179" t="s">
        <v>1</v>
      </c>
      <c r="K25" s="2" t="s">
        <v>205</v>
      </c>
    </row>
    <row r="26" spans="1:11" ht="31.5">
      <c r="A26" s="245" t="s">
        <v>73</v>
      </c>
      <c r="B26" s="143" t="s">
        <v>197</v>
      </c>
      <c r="C26" s="147">
        <f t="shared" si="1"/>
        <v>3</v>
      </c>
      <c r="D26" s="147">
        <f t="shared" si="2"/>
        <v>108</v>
      </c>
      <c r="E26" s="147">
        <v>16</v>
      </c>
      <c r="F26" s="147">
        <v>16</v>
      </c>
      <c r="G26" s="147">
        <v>20</v>
      </c>
      <c r="H26" s="147">
        <v>56</v>
      </c>
      <c r="I26" s="147">
        <v>10</v>
      </c>
      <c r="J26" s="180" t="s">
        <v>1</v>
      </c>
      <c r="K26" s="2" t="s">
        <v>23</v>
      </c>
    </row>
    <row r="27" spans="1:11" ht="15.75">
      <c r="A27" s="2" t="s">
        <v>74</v>
      </c>
      <c r="B27" s="143" t="s">
        <v>196</v>
      </c>
      <c r="C27" s="90">
        <f t="shared" si="1"/>
        <v>3</v>
      </c>
      <c r="D27" s="90">
        <f t="shared" si="2"/>
        <v>108</v>
      </c>
      <c r="E27" s="90">
        <v>16</v>
      </c>
      <c r="F27" s="90">
        <v>16</v>
      </c>
      <c r="G27" s="90">
        <v>20</v>
      </c>
      <c r="H27" s="90">
        <v>56</v>
      </c>
      <c r="I27" s="90">
        <v>10</v>
      </c>
      <c r="J27" s="179"/>
      <c r="K27" s="3" t="s">
        <v>23</v>
      </c>
    </row>
    <row r="28" spans="1:11" ht="32.25" thickBot="1">
      <c r="A28" s="201" t="s">
        <v>75</v>
      </c>
      <c r="B28" s="149" t="s">
        <v>203</v>
      </c>
      <c r="C28" s="147">
        <f t="shared" si="1"/>
        <v>3</v>
      </c>
      <c r="D28" s="147">
        <f t="shared" si="2"/>
        <v>108</v>
      </c>
      <c r="E28" s="147">
        <v>16</v>
      </c>
      <c r="F28" s="147">
        <v>16</v>
      </c>
      <c r="G28" s="147">
        <v>20</v>
      </c>
      <c r="H28" s="147">
        <v>56</v>
      </c>
      <c r="I28" s="89">
        <v>10</v>
      </c>
      <c r="J28" s="178"/>
      <c r="K28" s="140" t="s">
        <v>45</v>
      </c>
    </row>
    <row r="29" spans="1:11" ht="20.25" customHeight="1" thickBot="1">
      <c r="A29" s="285" t="s">
        <v>26</v>
      </c>
      <c r="B29" s="286"/>
      <c r="C29" s="96">
        <f t="shared" si="1"/>
        <v>15</v>
      </c>
      <c r="D29" s="96">
        <f t="shared" si="2"/>
        <v>540</v>
      </c>
      <c r="E29" s="96">
        <f>SUM(E24:E28)</f>
        <v>80</v>
      </c>
      <c r="F29" s="96">
        <f>SUM(F24:F28)</f>
        <v>80</v>
      </c>
      <c r="G29" s="96">
        <f>SUM(G24:G28)</f>
        <v>100</v>
      </c>
      <c r="H29" s="96">
        <f>SUM(H24:H28)</f>
        <v>280</v>
      </c>
      <c r="I29" s="18"/>
      <c r="J29" s="18"/>
      <c r="K29" s="19"/>
    </row>
    <row r="30" spans="1:11" ht="15.75" customHeight="1">
      <c r="A30" s="283" t="s">
        <v>65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</row>
    <row r="31" spans="1:11" ht="15.75" customHeight="1" thickBot="1">
      <c r="A31" s="311" t="s">
        <v>76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</row>
    <row r="32" spans="1:11" ht="18.75" customHeight="1">
      <c r="A32" s="32" t="s">
        <v>78</v>
      </c>
      <c r="B32" s="84" t="s">
        <v>77</v>
      </c>
      <c r="C32" s="94">
        <f>D32/36</f>
        <v>10</v>
      </c>
      <c r="D32" s="94">
        <f>SUM(E32:H32)</f>
        <v>360</v>
      </c>
      <c r="E32" s="94">
        <v>0</v>
      </c>
      <c r="F32" s="94">
        <v>0</v>
      </c>
      <c r="G32" s="94">
        <v>20</v>
      </c>
      <c r="H32" s="94">
        <v>340</v>
      </c>
      <c r="I32" s="94">
        <v>10</v>
      </c>
      <c r="J32" s="32"/>
      <c r="K32" s="32" t="s">
        <v>23</v>
      </c>
    </row>
    <row r="33" spans="1:11" ht="36" customHeight="1" thickBot="1">
      <c r="A33" s="4" t="s">
        <v>79</v>
      </c>
      <c r="B33" s="85" t="s">
        <v>80</v>
      </c>
      <c r="C33" s="89">
        <f>D33/36</f>
        <v>10</v>
      </c>
      <c r="D33" s="89">
        <f>SUM(E33:H33)</f>
        <v>360</v>
      </c>
      <c r="E33" s="89">
        <v>0</v>
      </c>
      <c r="F33" s="89">
        <v>0</v>
      </c>
      <c r="G33" s="89">
        <v>20</v>
      </c>
      <c r="H33" s="89">
        <v>340</v>
      </c>
      <c r="I33" s="89">
        <v>10</v>
      </c>
      <c r="J33" s="4"/>
      <c r="K33" s="4" t="s">
        <v>23</v>
      </c>
    </row>
    <row r="34" spans="1:11" ht="15.75" thickBot="1">
      <c r="A34" s="288" t="s">
        <v>26</v>
      </c>
      <c r="B34" s="289"/>
      <c r="C34" s="17">
        <f>D34/36</f>
        <v>20</v>
      </c>
      <c r="D34" s="17">
        <f>SUM(D32:D33)</f>
        <v>720</v>
      </c>
      <c r="E34" s="17">
        <f>SUM(E32:E33)</f>
        <v>0</v>
      </c>
      <c r="F34" s="17">
        <f>SUM(F32:F33)</f>
        <v>0</v>
      </c>
      <c r="G34" s="17">
        <f>SUM(G32:G33)</f>
        <v>40</v>
      </c>
      <c r="H34" s="17">
        <f>SUM(H32:H33)</f>
        <v>680</v>
      </c>
      <c r="I34" s="21"/>
      <c r="J34" s="21"/>
      <c r="K34" s="7"/>
    </row>
    <row r="35" spans="1:11" ht="20.25" customHeight="1" thickBot="1">
      <c r="A35" s="7"/>
      <c r="B35" s="311" t="s">
        <v>28</v>
      </c>
      <c r="C35" s="311"/>
      <c r="D35" s="311"/>
      <c r="E35" s="311"/>
      <c r="F35" s="311"/>
      <c r="G35" s="311"/>
      <c r="H35" s="311"/>
      <c r="I35" s="21"/>
      <c r="J35" s="21"/>
      <c r="K35" s="7"/>
    </row>
    <row r="36" spans="1:11" ht="15.75" thickBot="1">
      <c r="A36" s="7"/>
      <c r="B36" s="37" t="s">
        <v>28</v>
      </c>
      <c r="C36" s="23" t="s">
        <v>81</v>
      </c>
      <c r="D36" s="22" t="s">
        <v>11</v>
      </c>
      <c r="E36" s="23" t="s">
        <v>29</v>
      </c>
      <c r="F36" s="23" t="s">
        <v>30</v>
      </c>
      <c r="G36" s="23" t="s">
        <v>31</v>
      </c>
      <c r="H36" s="23" t="s">
        <v>19</v>
      </c>
      <c r="I36" s="23" t="s">
        <v>225</v>
      </c>
      <c r="J36" s="23" t="s">
        <v>226</v>
      </c>
      <c r="K36" s="7"/>
    </row>
    <row r="37" spans="1:11" ht="15.75">
      <c r="A37" s="7"/>
      <c r="B37" s="38" t="s">
        <v>32</v>
      </c>
      <c r="C37" s="75">
        <f>D37/36</f>
        <v>21</v>
      </c>
      <c r="D37" s="266">
        <f>SUM(E37:H37)</f>
        <v>756</v>
      </c>
      <c r="E37" s="80">
        <f>E16+E17+E18+E24+E25</f>
        <v>100</v>
      </c>
      <c r="F37" s="80">
        <f>F16+F17+F18+F24+F25</f>
        <v>100</v>
      </c>
      <c r="G37" s="80">
        <f>G16+G17+G18+G24+G25</f>
        <v>126</v>
      </c>
      <c r="H37" s="80">
        <f>H16+H17+H18+H24+H25</f>
        <v>430</v>
      </c>
      <c r="I37" s="116">
        <v>9</v>
      </c>
      <c r="J37" s="267">
        <f>(E37+F37+G37*0.2)/I37</f>
        <v>25.022222222222222</v>
      </c>
      <c r="K37" s="7"/>
    </row>
    <row r="38" spans="1:11" ht="16.5" thickBot="1">
      <c r="A38" s="7"/>
      <c r="B38" s="252" t="s">
        <v>33</v>
      </c>
      <c r="C38" s="78">
        <f>D38/36</f>
        <v>39</v>
      </c>
      <c r="D38" s="39">
        <f>SUM(E38:H38)</f>
        <v>1404</v>
      </c>
      <c r="E38" s="138">
        <f>E19+E20+E26+E27+E28+E34</f>
        <v>84</v>
      </c>
      <c r="F38" s="138">
        <f>F19+F20+F26+F27+F28+F34</f>
        <v>84</v>
      </c>
      <c r="G38" s="138">
        <f>G19+G20+G26+G27+G28+G34</f>
        <v>162</v>
      </c>
      <c r="H38" s="138">
        <f>H19+H20+H26+H27+H28+H34</f>
        <v>1074</v>
      </c>
      <c r="I38" s="188">
        <v>9</v>
      </c>
      <c r="J38" s="257">
        <f>(E38+F38+G38*0.2)/I38</f>
        <v>22.266666666666666</v>
      </c>
      <c r="K38" s="7"/>
    </row>
    <row r="39" spans="1:11" ht="15.75" thickBot="1">
      <c r="A39" s="7"/>
      <c r="B39" s="25" t="s">
        <v>181</v>
      </c>
      <c r="C39" s="39">
        <f>D39/36</f>
        <v>60</v>
      </c>
      <c r="D39" s="39">
        <f>SUM(D37:D38)</f>
        <v>2160</v>
      </c>
      <c r="E39" s="73">
        <f>SUM(E37:E38)</f>
        <v>184</v>
      </c>
      <c r="F39" s="73">
        <f>SUM(F37:F38)</f>
        <v>184</v>
      </c>
      <c r="G39" s="73">
        <f>SUM(G37:G38)</f>
        <v>288</v>
      </c>
      <c r="H39" s="73">
        <f>SUM(H37:H38)</f>
        <v>1504</v>
      </c>
      <c r="I39" s="21"/>
      <c r="J39" s="21"/>
      <c r="K39" s="7"/>
    </row>
    <row r="40" spans="1:11" ht="16.5" thickBot="1">
      <c r="A40" s="7"/>
      <c r="B40" s="311" t="s">
        <v>34</v>
      </c>
      <c r="C40" s="311"/>
      <c r="D40" s="311"/>
      <c r="E40" s="287"/>
      <c r="F40" s="287"/>
      <c r="G40" s="7"/>
      <c r="H40" s="7"/>
      <c r="I40" s="7"/>
      <c r="J40" s="7"/>
      <c r="K40" s="7"/>
    </row>
    <row r="41" spans="1:11" ht="15.75" thickBot="1">
      <c r="A41" s="7"/>
      <c r="B41" s="27"/>
      <c r="C41" s="290" t="s">
        <v>35</v>
      </c>
      <c r="D41" s="291"/>
      <c r="E41" s="290" t="s">
        <v>162</v>
      </c>
      <c r="F41" s="292"/>
      <c r="G41" s="7"/>
      <c r="H41" s="7"/>
      <c r="I41" s="7"/>
      <c r="J41" s="7"/>
      <c r="K41" s="7"/>
    </row>
    <row r="42" spans="1:11" ht="15.75" thickBot="1">
      <c r="A42" s="7"/>
      <c r="B42" s="29"/>
      <c r="C42" s="309" t="s">
        <v>110</v>
      </c>
      <c r="D42" s="310"/>
      <c r="E42" s="37">
        <v>9</v>
      </c>
      <c r="F42" s="23">
        <v>10</v>
      </c>
      <c r="G42" s="7"/>
      <c r="H42" s="7"/>
      <c r="I42" s="7"/>
      <c r="J42" s="7"/>
      <c r="K42" s="7"/>
    </row>
    <row r="43" spans="1:11" ht="15">
      <c r="A43" s="7"/>
      <c r="B43" s="77" t="s">
        <v>37</v>
      </c>
      <c r="C43" s="297">
        <f>SUM(E43:F43)</f>
        <v>7</v>
      </c>
      <c r="D43" s="326"/>
      <c r="E43" s="116">
        <f>COUNTIF($I$16:$I$33,9)</f>
        <v>2</v>
      </c>
      <c r="F43" s="80">
        <f>COUNTIF($I$16:$I$33,10)</f>
        <v>5</v>
      </c>
      <c r="G43" s="7"/>
      <c r="H43" s="7"/>
      <c r="I43" s="7"/>
      <c r="J43" s="7"/>
      <c r="K43" s="7"/>
    </row>
    <row r="44" spans="1:11" ht="15.75" thickBot="1">
      <c r="A44" s="7"/>
      <c r="B44" s="30" t="s">
        <v>38</v>
      </c>
      <c r="C44" s="299">
        <f>SUM(E44:F44)</f>
        <v>5</v>
      </c>
      <c r="D44" s="327"/>
      <c r="E44" s="187">
        <f>COUNTIF($J$16:$J$33,9)</f>
        <v>3</v>
      </c>
      <c r="F44" s="138">
        <f>COUNTIF($J$16:$J$33,10)</f>
        <v>2</v>
      </c>
      <c r="G44" s="7"/>
      <c r="H44" s="7"/>
      <c r="I44" s="7"/>
      <c r="J44" s="7"/>
      <c r="K44" s="7"/>
    </row>
    <row r="45" spans="1:11" ht="15.75" thickBot="1">
      <c r="A45" s="7"/>
      <c r="B45" s="31"/>
      <c r="C45" s="307" t="s">
        <v>139</v>
      </c>
      <c r="D45" s="308"/>
      <c r="E45" s="307" t="s">
        <v>140</v>
      </c>
      <c r="F45" s="308"/>
      <c r="G45" s="7"/>
      <c r="H45" s="7"/>
      <c r="I45" s="7"/>
      <c r="J45" s="7"/>
      <c r="K45" s="7"/>
    </row>
    <row r="46" spans="1:11" ht="18.75" customHeight="1" thickBot="1">
      <c r="A46" s="7"/>
      <c r="B46" s="29" t="s">
        <v>39</v>
      </c>
      <c r="C46" s="307">
        <v>10</v>
      </c>
      <c r="D46" s="308"/>
      <c r="E46" s="307">
        <v>13</v>
      </c>
      <c r="F46" s="308"/>
      <c r="G46" s="7"/>
      <c r="H46" s="281" t="s">
        <v>141</v>
      </c>
      <c r="I46" s="324"/>
      <c r="J46" s="324"/>
      <c r="K46" s="325"/>
    </row>
    <row r="47" spans="1:11" ht="18.75" customHeight="1" thickBot="1">
      <c r="A47" s="7"/>
      <c r="B47" s="265" t="s">
        <v>161</v>
      </c>
      <c r="C47" s="305">
        <v>10</v>
      </c>
      <c r="D47" s="306"/>
      <c r="E47" s="305">
        <v>2</v>
      </c>
      <c r="F47" s="306"/>
      <c r="G47" s="34"/>
      <c r="H47" s="281" t="s">
        <v>228</v>
      </c>
      <c r="I47" s="324"/>
      <c r="J47" s="324"/>
      <c r="K47" s="325"/>
    </row>
    <row r="48" spans="1:1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50" spans="2:11" ht="18.75">
      <c r="B50" s="49" t="s">
        <v>158</v>
      </c>
      <c r="E50" s="293" t="s">
        <v>175</v>
      </c>
      <c r="F50" s="293"/>
      <c r="G50" s="293"/>
      <c r="H50" s="293"/>
      <c r="I50" s="293"/>
      <c r="J50" s="293"/>
      <c r="K50" s="293"/>
    </row>
    <row r="51" spans="2:10" ht="18.75">
      <c r="B51" s="49"/>
      <c r="E51" s="50"/>
      <c r="F51" s="50"/>
      <c r="G51" s="50"/>
      <c r="H51" s="50"/>
      <c r="I51" s="50"/>
      <c r="J51" s="50"/>
    </row>
    <row r="52" spans="2:11" ht="18.75">
      <c r="B52" s="49" t="s">
        <v>97</v>
      </c>
      <c r="E52" s="293" t="s">
        <v>98</v>
      </c>
      <c r="F52" s="293"/>
      <c r="G52" s="293"/>
      <c r="H52" s="293"/>
      <c r="I52" s="293"/>
      <c r="J52" s="293"/>
      <c r="K52" s="293"/>
    </row>
  </sheetData>
  <sheetProtection/>
  <mergeCells count="39">
    <mergeCell ref="E52:K52"/>
    <mergeCell ref="J2:K2"/>
    <mergeCell ref="I5:K5"/>
    <mergeCell ref="H3:K3"/>
    <mergeCell ref="B35:H35"/>
    <mergeCell ref="B40:F40"/>
    <mergeCell ref="C41:D41"/>
    <mergeCell ref="E41:F41"/>
    <mergeCell ref="E45:F45"/>
    <mergeCell ref="C46:D46"/>
    <mergeCell ref="E50:K50"/>
    <mergeCell ref="C42:D42"/>
    <mergeCell ref="C43:D43"/>
    <mergeCell ref="C44:D44"/>
    <mergeCell ref="C45:D45"/>
    <mergeCell ref="E46:F46"/>
    <mergeCell ref="H46:K46"/>
    <mergeCell ref="H47:K47"/>
    <mergeCell ref="C47:D47"/>
    <mergeCell ref="E47:F47"/>
    <mergeCell ref="I10:J10"/>
    <mergeCell ref="A22:K22"/>
    <mergeCell ref="A30:K30"/>
    <mergeCell ref="A29:B29"/>
    <mergeCell ref="E11:F11"/>
    <mergeCell ref="I11:J11"/>
    <mergeCell ref="A14:K14"/>
    <mergeCell ref="A21:B21"/>
    <mergeCell ref="A10:A12"/>
    <mergeCell ref="A8:K8"/>
    <mergeCell ref="A34:B34"/>
    <mergeCell ref="H4:K4"/>
    <mergeCell ref="A15:K15"/>
    <mergeCell ref="A23:K23"/>
    <mergeCell ref="A31:K31"/>
    <mergeCell ref="A6:K6"/>
    <mergeCell ref="A7:K7"/>
    <mergeCell ref="B9:K9"/>
    <mergeCell ref="D10:H10"/>
  </mergeCells>
  <printOptions/>
  <pageMargins left="0.24" right="0.16" top="0.42" bottom="0.35" header="0.24" footer="0.17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L54"/>
  <sheetViews>
    <sheetView zoomScale="75" zoomScaleNormal="75" zoomScalePageLayoutView="0" workbookViewId="0" topLeftCell="A38">
      <selection activeCell="E38" sqref="E38"/>
    </sheetView>
  </sheetViews>
  <sheetFormatPr defaultColWidth="9.00390625" defaultRowHeight="12.75"/>
  <cols>
    <col min="1" max="1" width="4.875" style="0" customWidth="1"/>
    <col min="2" max="2" width="41.00390625" style="0" customWidth="1"/>
    <col min="3" max="3" width="7.75390625" style="0" customWidth="1"/>
    <col min="4" max="4" width="8.625" style="0" customWidth="1"/>
    <col min="5" max="5" width="7.25390625" style="0" customWidth="1"/>
    <col min="6" max="6" width="10.375" style="0" customWidth="1"/>
    <col min="7" max="7" width="9.00390625" style="0" customWidth="1"/>
    <col min="8" max="9" width="6.75390625" style="0" customWidth="1"/>
    <col min="10" max="10" width="8.125" style="0" customWidth="1"/>
    <col min="11" max="11" width="17.875" style="0" customWidth="1"/>
  </cols>
  <sheetData>
    <row r="1" spans="11:12" ht="15">
      <c r="K1" s="33" t="s">
        <v>40</v>
      </c>
      <c r="L1" s="6"/>
    </row>
    <row r="2" spans="10:12" ht="15">
      <c r="J2" s="317" t="s">
        <v>41</v>
      </c>
      <c r="K2" s="317"/>
      <c r="L2" s="6"/>
    </row>
    <row r="3" spans="8:12" ht="15">
      <c r="H3" s="333" t="s">
        <v>101</v>
      </c>
      <c r="I3" s="333"/>
      <c r="J3" s="333"/>
      <c r="K3" s="333"/>
      <c r="L3" s="6"/>
    </row>
    <row r="4" spans="8:12" ht="15">
      <c r="H4" s="318" t="s">
        <v>182</v>
      </c>
      <c r="I4" s="318"/>
      <c r="J4" s="318"/>
      <c r="K4" s="318"/>
      <c r="L4" s="6"/>
    </row>
    <row r="5" spans="9:12" ht="15">
      <c r="I5" s="332" t="s">
        <v>90</v>
      </c>
      <c r="J5" s="332"/>
      <c r="K5" s="332"/>
      <c r="L5" s="6"/>
    </row>
    <row r="6" spans="1:11" ht="18">
      <c r="A6" s="323" t="s">
        <v>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spans="1:11" ht="18">
      <c r="A7" s="304" t="s">
        <v>168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ht="15">
      <c r="A8" s="328" t="s">
        <v>44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</row>
    <row r="9" spans="1:11" ht="19.5" thickBot="1">
      <c r="A9" s="132"/>
      <c r="B9" s="329" t="s">
        <v>3</v>
      </c>
      <c r="C9" s="329"/>
      <c r="D9" s="329"/>
      <c r="E9" s="329"/>
      <c r="F9" s="329"/>
      <c r="G9" s="329"/>
      <c r="H9" s="329"/>
      <c r="I9" s="329"/>
      <c r="J9" s="329"/>
      <c r="K9" s="329"/>
    </row>
    <row r="10" spans="1:11" ht="15.75" thickBot="1">
      <c r="A10" s="294" t="s">
        <v>223</v>
      </c>
      <c r="B10" s="8" t="s">
        <v>4</v>
      </c>
      <c r="C10" s="8" t="s">
        <v>5</v>
      </c>
      <c r="D10" s="319" t="s">
        <v>6</v>
      </c>
      <c r="E10" s="319"/>
      <c r="F10" s="319"/>
      <c r="G10" s="319"/>
      <c r="H10" s="313"/>
      <c r="I10" s="320" t="s">
        <v>7</v>
      </c>
      <c r="J10" s="321"/>
      <c r="K10" s="8" t="s">
        <v>8</v>
      </c>
    </row>
    <row r="11" spans="1:11" ht="15.75" thickBot="1">
      <c r="A11" s="295"/>
      <c r="B11" s="9" t="s">
        <v>9</v>
      </c>
      <c r="C11" s="9" t="s">
        <v>10</v>
      </c>
      <c r="D11" s="8" t="s">
        <v>11</v>
      </c>
      <c r="E11" s="312" t="s">
        <v>12</v>
      </c>
      <c r="F11" s="313"/>
      <c r="G11" s="10"/>
      <c r="H11" s="11"/>
      <c r="I11" s="314" t="s">
        <v>13</v>
      </c>
      <c r="J11" s="315"/>
      <c r="K11" s="9" t="s">
        <v>14</v>
      </c>
    </row>
    <row r="12" spans="1:11" ht="15.75" thickBot="1">
      <c r="A12" s="296"/>
      <c r="B12" s="13"/>
      <c r="C12" s="12" t="s">
        <v>15</v>
      </c>
      <c r="D12" s="13"/>
      <c r="E12" s="14" t="s">
        <v>16</v>
      </c>
      <c r="F12" s="14" t="s">
        <v>17</v>
      </c>
      <c r="G12" s="15" t="s">
        <v>18</v>
      </c>
      <c r="H12" s="12" t="s">
        <v>19</v>
      </c>
      <c r="I12" s="14" t="s">
        <v>20</v>
      </c>
      <c r="J12" s="14" t="s">
        <v>21</v>
      </c>
      <c r="K12" s="12" t="s">
        <v>22</v>
      </c>
    </row>
    <row r="13" spans="1:11" ht="16.5" thickBo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1" ht="15.75">
      <c r="A14" s="284" t="s">
        <v>63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</row>
    <row r="15" spans="1:11" ht="16.5" thickBot="1">
      <c r="A15" s="311" t="s">
        <v>199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</row>
    <row r="16" spans="1:11" ht="18" customHeight="1">
      <c r="A16" s="246" t="s">
        <v>66</v>
      </c>
      <c r="B16" s="144" t="s">
        <v>191</v>
      </c>
      <c r="C16" s="161">
        <f aca="true" t="shared" si="0" ref="C16:C21">D16/36</f>
        <v>4</v>
      </c>
      <c r="D16" s="161">
        <f>SUM(E16:H16)</f>
        <v>144</v>
      </c>
      <c r="E16" s="161">
        <v>16</v>
      </c>
      <c r="F16" s="161">
        <v>16</v>
      </c>
      <c r="G16" s="161">
        <v>20</v>
      </c>
      <c r="H16" s="161">
        <v>92</v>
      </c>
      <c r="I16" s="161"/>
      <c r="J16" s="161">
        <v>9</v>
      </c>
      <c r="K16" s="201" t="s">
        <v>192</v>
      </c>
    </row>
    <row r="17" spans="1:11" ht="18.75" customHeight="1">
      <c r="A17" s="111" t="s">
        <v>67</v>
      </c>
      <c r="B17" s="141" t="s">
        <v>195</v>
      </c>
      <c r="C17" s="90">
        <f t="shared" si="0"/>
        <v>6</v>
      </c>
      <c r="D17" s="90">
        <f>SUM(E17:H17)</f>
        <v>216</v>
      </c>
      <c r="E17" s="90">
        <v>32</v>
      </c>
      <c r="F17" s="90">
        <v>32</v>
      </c>
      <c r="G17" s="90">
        <v>36</v>
      </c>
      <c r="H17" s="90">
        <v>116</v>
      </c>
      <c r="I17" s="90"/>
      <c r="J17" s="90">
        <v>9</v>
      </c>
      <c r="K17" s="2" t="s">
        <v>23</v>
      </c>
    </row>
    <row r="18" spans="1:11" ht="30" customHeight="1">
      <c r="A18" s="247" t="s">
        <v>68</v>
      </c>
      <c r="B18" s="143" t="s">
        <v>214</v>
      </c>
      <c r="C18" s="147">
        <f t="shared" si="0"/>
        <v>5</v>
      </c>
      <c r="D18" s="147">
        <f>SUM(E18:H18)</f>
        <v>180</v>
      </c>
      <c r="E18" s="88">
        <v>20</v>
      </c>
      <c r="F18" s="88">
        <v>20</v>
      </c>
      <c r="G18" s="88">
        <v>30</v>
      </c>
      <c r="H18" s="88">
        <v>110</v>
      </c>
      <c r="I18" s="88"/>
      <c r="J18" s="88">
        <v>9</v>
      </c>
      <c r="K18" s="3" t="s">
        <v>23</v>
      </c>
    </row>
    <row r="19" spans="1:11" ht="18" customHeight="1">
      <c r="A19" s="247" t="s">
        <v>69</v>
      </c>
      <c r="B19" s="141" t="s">
        <v>216</v>
      </c>
      <c r="C19" s="90">
        <f t="shared" si="0"/>
        <v>5</v>
      </c>
      <c r="D19" s="90">
        <f>SUM(E19:H19)</f>
        <v>180</v>
      </c>
      <c r="E19" s="90">
        <v>16</v>
      </c>
      <c r="F19" s="90">
        <v>16</v>
      </c>
      <c r="G19" s="90">
        <v>32</v>
      </c>
      <c r="H19" s="90">
        <v>116</v>
      </c>
      <c r="I19" s="90"/>
      <c r="J19" s="90">
        <v>10</v>
      </c>
      <c r="K19" s="2" t="s">
        <v>23</v>
      </c>
    </row>
    <row r="20" spans="1:11" ht="18" customHeight="1" thickBot="1">
      <c r="A20" s="248" t="s">
        <v>70</v>
      </c>
      <c r="B20" s="148" t="s">
        <v>24</v>
      </c>
      <c r="C20" s="147">
        <f t="shared" si="0"/>
        <v>5</v>
      </c>
      <c r="D20" s="147">
        <f>SUM(E20:H20)</f>
        <v>180</v>
      </c>
      <c r="E20" s="147">
        <v>20</v>
      </c>
      <c r="F20" s="147">
        <v>20</v>
      </c>
      <c r="G20" s="147">
        <v>30</v>
      </c>
      <c r="H20" s="147">
        <v>110</v>
      </c>
      <c r="I20" s="89"/>
      <c r="J20" s="89">
        <v>10</v>
      </c>
      <c r="K20" s="4" t="s">
        <v>23</v>
      </c>
    </row>
    <row r="21" spans="1:11" ht="20.25" customHeight="1" thickBot="1">
      <c r="A21" s="285" t="s">
        <v>26</v>
      </c>
      <c r="B21" s="286"/>
      <c r="C21" s="48">
        <f t="shared" si="0"/>
        <v>25</v>
      </c>
      <c r="D21" s="48">
        <f>SUM(D16:D20)</f>
        <v>900</v>
      </c>
      <c r="E21" s="48">
        <f>SUM(E16:E20)</f>
        <v>104</v>
      </c>
      <c r="F21" s="48">
        <f>SUM(F16:F20)</f>
        <v>104</v>
      </c>
      <c r="G21" s="48">
        <f>SUM(G16:G20)</f>
        <v>148</v>
      </c>
      <c r="H21" s="48">
        <f>SUM(H16:H20)</f>
        <v>544</v>
      </c>
      <c r="I21" s="18"/>
      <c r="J21" s="18"/>
      <c r="K21" s="19"/>
    </row>
    <row r="22" spans="1:11" ht="15.75">
      <c r="A22" s="287" t="s">
        <v>95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</row>
    <row r="23" spans="1:11" ht="16.5" thickBot="1">
      <c r="A23" s="287" t="s">
        <v>198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</row>
    <row r="24" spans="1:11" ht="21" customHeight="1">
      <c r="A24" s="44" t="s">
        <v>71</v>
      </c>
      <c r="B24" s="146" t="s">
        <v>82</v>
      </c>
      <c r="C24" s="161">
        <f aca="true" t="shared" si="1" ref="C24:C29">D24/36</f>
        <v>3</v>
      </c>
      <c r="D24" s="161">
        <f aca="true" t="shared" si="2" ref="D24:D29">SUM(E24:H24)</f>
        <v>108</v>
      </c>
      <c r="E24" s="94">
        <v>16</v>
      </c>
      <c r="F24" s="94">
        <v>16</v>
      </c>
      <c r="G24" s="94">
        <v>20</v>
      </c>
      <c r="H24" s="94">
        <v>56</v>
      </c>
      <c r="I24" s="94">
        <v>9</v>
      </c>
      <c r="J24" s="204"/>
      <c r="K24" s="205" t="s">
        <v>23</v>
      </c>
    </row>
    <row r="25" spans="1:11" ht="21" customHeight="1">
      <c r="A25" s="2" t="s">
        <v>72</v>
      </c>
      <c r="B25" s="142" t="s">
        <v>200</v>
      </c>
      <c r="C25" s="90">
        <f t="shared" si="1"/>
        <v>3</v>
      </c>
      <c r="D25" s="90">
        <f t="shared" si="2"/>
        <v>108</v>
      </c>
      <c r="E25" s="90">
        <v>16</v>
      </c>
      <c r="F25" s="90">
        <v>16</v>
      </c>
      <c r="G25" s="90">
        <v>20</v>
      </c>
      <c r="H25" s="90">
        <v>56</v>
      </c>
      <c r="I25" s="90">
        <v>9</v>
      </c>
      <c r="J25" s="179" t="s">
        <v>1</v>
      </c>
      <c r="K25" s="2" t="s">
        <v>23</v>
      </c>
    </row>
    <row r="26" spans="1:11" ht="33" customHeight="1">
      <c r="A26" s="47" t="s">
        <v>73</v>
      </c>
      <c r="B26" s="145" t="s">
        <v>194</v>
      </c>
      <c r="C26" s="88">
        <f t="shared" si="1"/>
        <v>4</v>
      </c>
      <c r="D26" s="88">
        <f t="shared" si="2"/>
        <v>144</v>
      </c>
      <c r="E26" s="88">
        <v>16</v>
      </c>
      <c r="F26" s="88">
        <v>16</v>
      </c>
      <c r="G26" s="88">
        <v>20</v>
      </c>
      <c r="H26" s="88">
        <v>92</v>
      </c>
      <c r="I26" s="88"/>
      <c r="J26" s="107">
        <v>10</v>
      </c>
      <c r="K26" s="3" t="s">
        <v>23</v>
      </c>
    </row>
    <row r="27" spans="1:11" ht="33.75" customHeight="1">
      <c r="A27" s="45" t="s">
        <v>74</v>
      </c>
      <c r="B27" s="142" t="s">
        <v>202</v>
      </c>
      <c r="C27" s="90">
        <f t="shared" si="1"/>
        <v>2</v>
      </c>
      <c r="D27" s="90">
        <f t="shared" si="2"/>
        <v>72</v>
      </c>
      <c r="E27" s="90">
        <v>16</v>
      </c>
      <c r="F27" s="90">
        <v>16</v>
      </c>
      <c r="G27" s="90">
        <v>20</v>
      </c>
      <c r="H27" s="90">
        <v>20</v>
      </c>
      <c r="I27" s="90">
        <v>10</v>
      </c>
      <c r="J27" s="179"/>
      <c r="K27" s="2" t="s">
        <v>23</v>
      </c>
    </row>
    <row r="28" spans="1:11" ht="32.25" thickBot="1">
      <c r="A28" s="201" t="s">
        <v>75</v>
      </c>
      <c r="B28" s="149" t="s">
        <v>204</v>
      </c>
      <c r="C28" s="147">
        <f t="shared" si="1"/>
        <v>3</v>
      </c>
      <c r="D28" s="147">
        <f t="shared" si="2"/>
        <v>108</v>
      </c>
      <c r="E28" s="147">
        <v>16</v>
      </c>
      <c r="F28" s="147">
        <v>16</v>
      </c>
      <c r="G28" s="147">
        <v>20</v>
      </c>
      <c r="H28" s="147">
        <v>56</v>
      </c>
      <c r="I28" s="89">
        <v>10</v>
      </c>
      <c r="J28" s="178"/>
      <c r="K28" s="140" t="s">
        <v>45</v>
      </c>
    </row>
    <row r="29" spans="1:11" ht="19.5" customHeight="1" thickBot="1">
      <c r="A29" s="336" t="s">
        <v>26</v>
      </c>
      <c r="B29" s="337"/>
      <c r="C29" s="96">
        <f t="shared" si="1"/>
        <v>15</v>
      </c>
      <c r="D29" s="96">
        <f t="shared" si="2"/>
        <v>540</v>
      </c>
      <c r="E29" s="96">
        <f>SUM(E24:E28)</f>
        <v>80</v>
      </c>
      <c r="F29" s="96">
        <f>SUM(F24:F28)</f>
        <v>80</v>
      </c>
      <c r="G29" s="96">
        <f>SUM(G24:G28)</f>
        <v>100</v>
      </c>
      <c r="H29" s="96">
        <f>SUM(H24:H28)</f>
        <v>280</v>
      </c>
      <c r="I29" s="18"/>
      <c r="J29" s="18"/>
      <c r="K29" s="19"/>
    </row>
    <row r="30" spans="1:11" ht="15.75" customHeight="1">
      <c r="A30" s="283" t="s">
        <v>65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</row>
    <row r="31" spans="1:11" ht="16.5" thickBot="1">
      <c r="A31" s="311" t="s">
        <v>76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</row>
    <row r="32" spans="1:11" ht="18.75" customHeight="1">
      <c r="A32" s="32" t="s">
        <v>78</v>
      </c>
      <c r="B32" s="84" t="s">
        <v>77</v>
      </c>
      <c r="C32" s="94">
        <f>D32/36</f>
        <v>10</v>
      </c>
      <c r="D32" s="94">
        <f>SUM(E32:H32)</f>
        <v>360</v>
      </c>
      <c r="E32" s="94">
        <v>0</v>
      </c>
      <c r="F32" s="94">
        <v>0</v>
      </c>
      <c r="G32" s="94">
        <v>20</v>
      </c>
      <c r="H32" s="94">
        <v>340</v>
      </c>
      <c r="I32" s="94">
        <v>10</v>
      </c>
      <c r="J32" s="94"/>
      <c r="K32" s="32" t="s">
        <v>23</v>
      </c>
    </row>
    <row r="33" spans="1:11" ht="33" customHeight="1" thickBot="1">
      <c r="A33" s="4" t="s">
        <v>79</v>
      </c>
      <c r="B33" s="85" t="s">
        <v>80</v>
      </c>
      <c r="C33" s="89">
        <f>D33/36</f>
        <v>10</v>
      </c>
      <c r="D33" s="89">
        <f>SUM(E33:H33)</f>
        <v>360</v>
      </c>
      <c r="E33" s="89">
        <v>0</v>
      </c>
      <c r="F33" s="89">
        <v>0</v>
      </c>
      <c r="G33" s="89">
        <v>20</v>
      </c>
      <c r="H33" s="89">
        <v>340</v>
      </c>
      <c r="I33" s="89">
        <v>10</v>
      </c>
      <c r="J33" s="89"/>
      <c r="K33" s="4" t="s">
        <v>23</v>
      </c>
    </row>
    <row r="34" spans="1:11" s="152" customFormat="1" ht="21" customHeight="1" thickBot="1">
      <c r="A34" s="334" t="s">
        <v>26</v>
      </c>
      <c r="B34" s="335"/>
      <c r="C34" s="150">
        <f>D34/36</f>
        <v>20</v>
      </c>
      <c r="D34" s="150">
        <f>SUM(D32:D33)</f>
        <v>720</v>
      </c>
      <c r="E34" s="150">
        <f>SUM(E32:E33)</f>
        <v>0</v>
      </c>
      <c r="F34" s="150">
        <f>SUM(F32:F33)</f>
        <v>0</v>
      </c>
      <c r="G34" s="150">
        <f>SUM(G32:G33)</f>
        <v>40</v>
      </c>
      <c r="H34" s="150">
        <f>SUM(H32:H33)</f>
        <v>680</v>
      </c>
      <c r="I34" s="151"/>
      <c r="J34" s="151"/>
      <c r="K34" s="151"/>
    </row>
    <row r="35" spans="1:11" ht="18.75" customHeight="1" thickBot="1">
      <c r="A35" s="7"/>
      <c r="B35" s="311" t="s">
        <v>28</v>
      </c>
      <c r="C35" s="311"/>
      <c r="D35" s="311"/>
      <c r="E35" s="311"/>
      <c r="F35" s="311"/>
      <c r="G35" s="311"/>
      <c r="H35" s="311"/>
      <c r="I35" s="21"/>
      <c r="J35" s="21"/>
      <c r="K35" s="7"/>
    </row>
    <row r="36" spans="1:11" ht="15.75" thickBot="1">
      <c r="A36" s="7"/>
      <c r="B36" s="37" t="s">
        <v>28</v>
      </c>
      <c r="C36" s="23" t="s">
        <v>81</v>
      </c>
      <c r="D36" s="22" t="s">
        <v>11</v>
      </c>
      <c r="E36" s="23" t="s">
        <v>29</v>
      </c>
      <c r="F36" s="23" t="s">
        <v>30</v>
      </c>
      <c r="G36" s="23" t="s">
        <v>31</v>
      </c>
      <c r="H36" s="23" t="s">
        <v>19</v>
      </c>
      <c r="I36" s="23" t="s">
        <v>225</v>
      </c>
      <c r="J36" s="23" t="s">
        <v>226</v>
      </c>
      <c r="K36" s="7"/>
    </row>
    <row r="37" spans="1:11" ht="18.75" customHeight="1">
      <c r="A37" s="7"/>
      <c r="B37" s="38" t="s">
        <v>32</v>
      </c>
      <c r="C37" s="70">
        <f>D37/36</f>
        <v>21</v>
      </c>
      <c r="D37" s="42">
        <f>D16+D17+D18+D24+D25</f>
        <v>756</v>
      </c>
      <c r="E37" s="43">
        <f>E16+E17+E18+E24+E25</f>
        <v>100</v>
      </c>
      <c r="F37" s="43">
        <f>F16+F17+F18+F24+F25</f>
        <v>100</v>
      </c>
      <c r="G37" s="43">
        <f>G16+G17+G18+G24+G25</f>
        <v>126</v>
      </c>
      <c r="H37" s="43">
        <f>H16+H17+H18+H24+H25</f>
        <v>430</v>
      </c>
      <c r="I37" s="116">
        <v>9</v>
      </c>
      <c r="J37" s="267">
        <f>(E37+F37+G37*0.2)/I37</f>
        <v>25.022222222222222</v>
      </c>
      <c r="K37" s="7"/>
    </row>
    <row r="38" spans="1:11" ht="19.5" customHeight="1" thickBot="1">
      <c r="A38" s="7"/>
      <c r="B38" s="24" t="s">
        <v>33</v>
      </c>
      <c r="C38" s="70">
        <f>D38/36</f>
        <v>39</v>
      </c>
      <c r="D38" s="39">
        <f>D19+D20+D26+D27+D28+D34</f>
        <v>1404</v>
      </c>
      <c r="E38" s="41">
        <f>E19+E20+E26+E27+E28+E34</f>
        <v>84</v>
      </c>
      <c r="F38" s="41">
        <f>F19+F20+F26+F27+F28</f>
        <v>84</v>
      </c>
      <c r="G38" s="41">
        <f>G19+G20+G26+G27+G28</f>
        <v>122</v>
      </c>
      <c r="H38" s="41">
        <f>H19+H20+H26+H27+H28</f>
        <v>394</v>
      </c>
      <c r="I38" s="188">
        <v>9</v>
      </c>
      <c r="J38" s="257">
        <f>(E38+F38+G38*0.2)/I38</f>
        <v>21.37777777777778</v>
      </c>
      <c r="K38" s="7"/>
    </row>
    <row r="39" spans="1:11" ht="18" customHeight="1" thickBot="1">
      <c r="A39" s="7"/>
      <c r="B39" s="25" t="s">
        <v>181</v>
      </c>
      <c r="C39" s="26">
        <f>D39/36</f>
        <v>60</v>
      </c>
      <c r="D39" s="20">
        <f>SUM(D37:D38)</f>
        <v>2160</v>
      </c>
      <c r="E39" s="26">
        <f>SUM(E37:E38)</f>
        <v>184</v>
      </c>
      <c r="F39" s="26">
        <f>SUM(F37:F38)+F34</f>
        <v>184</v>
      </c>
      <c r="G39" s="26">
        <f>SUM(G37:G38)</f>
        <v>248</v>
      </c>
      <c r="H39" s="26">
        <f>SUM(H37:H38)</f>
        <v>824</v>
      </c>
      <c r="I39" s="21"/>
      <c r="J39" s="21"/>
      <c r="K39" s="7"/>
    </row>
    <row r="40" spans="1:11" ht="16.5" thickBot="1">
      <c r="A40" s="7"/>
      <c r="B40" s="311" t="s">
        <v>34</v>
      </c>
      <c r="C40" s="311"/>
      <c r="D40" s="311"/>
      <c r="E40" s="287"/>
      <c r="F40" s="287"/>
      <c r="G40" s="7"/>
      <c r="H40" s="7"/>
      <c r="I40" s="7"/>
      <c r="J40" s="7"/>
      <c r="K40" s="7"/>
    </row>
    <row r="41" spans="1:11" ht="15.75" thickBot="1">
      <c r="A41" s="7"/>
      <c r="B41" s="27"/>
      <c r="C41" s="290" t="s">
        <v>35</v>
      </c>
      <c r="D41" s="291"/>
      <c r="E41" s="290" t="s">
        <v>162</v>
      </c>
      <c r="F41" s="292"/>
      <c r="G41" s="7"/>
      <c r="H41" s="7"/>
      <c r="I41" s="7"/>
      <c r="J41" s="7"/>
      <c r="K41" s="7"/>
    </row>
    <row r="42" spans="1:11" ht="15.75" thickBot="1">
      <c r="A42" s="7"/>
      <c r="B42" s="29"/>
      <c r="C42" s="309" t="s">
        <v>110</v>
      </c>
      <c r="D42" s="310"/>
      <c r="E42" s="23">
        <v>9</v>
      </c>
      <c r="F42" s="23">
        <v>10</v>
      </c>
      <c r="G42" s="7"/>
      <c r="H42" s="7"/>
      <c r="I42" s="7"/>
      <c r="J42" s="7"/>
      <c r="K42" s="7"/>
    </row>
    <row r="43" spans="1:11" ht="15">
      <c r="A43" s="7"/>
      <c r="B43" s="77" t="s">
        <v>37</v>
      </c>
      <c r="C43" s="297">
        <f>SUM(E43:F43)</f>
        <v>6</v>
      </c>
      <c r="D43" s="326"/>
      <c r="E43" s="116">
        <f>COUNTIF($I$16:$I$33,9)</f>
        <v>2</v>
      </c>
      <c r="F43" s="80">
        <f>COUNTIF($I$16:$I$33,10)</f>
        <v>4</v>
      </c>
      <c r="G43" s="7"/>
      <c r="H43" s="7"/>
      <c r="I43" s="7"/>
      <c r="J43" s="7"/>
      <c r="K43" s="7"/>
    </row>
    <row r="44" spans="1:11" ht="15.75" thickBot="1">
      <c r="A44" s="7"/>
      <c r="B44" s="30" t="s">
        <v>38</v>
      </c>
      <c r="C44" s="299">
        <f>SUM(E44:F44)</f>
        <v>6</v>
      </c>
      <c r="D44" s="327"/>
      <c r="E44" s="187">
        <f>COUNTIF($J$16:$J$33,9)</f>
        <v>3</v>
      </c>
      <c r="F44" s="138">
        <f>COUNTIF($J$16:$J$33,10)</f>
        <v>3</v>
      </c>
      <c r="G44" s="7"/>
      <c r="H44" s="7"/>
      <c r="I44" s="7"/>
      <c r="J44" s="7"/>
      <c r="K44" s="7"/>
    </row>
    <row r="45" spans="1:11" ht="15.75" thickBot="1">
      <c r="A45" s="7"/>
      <c r="B45" s="31"/>
      <c r="C45" s="307" t="s">
        <v>139</v>
      </c>
      <c r="D45" s="308"/>
      <c r="E45" s="307" t="s">
        <v>140</v>
      </c>
      <c r="F45" s="308"/>
      <c r="G45" s="7"/>
      <c r="H45" s="7"/>
      <c r="I45" s="7"/>
      <c r="J45" s="7"/>
      <c r="K45" s="7"/>
    </row>
    <row r="46" spans="1:11" ht="19.5" customHeight="1" thickBot="1">
      <c r="A46" s="7"/>
      <c r="B46" s="31" t="s">
        <v>39</v>
      </c>
      <c r="C46" s="307">
        <v>10</v>
      </c>
      <c r="D46" s="308"/>
      <c r="E46" s="307">
        <v>13</v>
      </c>
      <c r="F46" s="308"/>
      <c r="G46" s="7"/>
      <c r="H46" s="281" t="s">
        <v>141</v>
      </c>
      <c r="I46" s="324"/>
      <c r="J46" s="324"/>
      <c r="K46" s="325"/>
    </row>
    <row r="47" spans="1:11" ht="19.5" customHeight="1" thickBot="1">
      <c r="A47" s="7"/>
      <c r="B47" s="264" t="s">
        <v>161</v>
      </c>
      <c r="C47" s="305">
        <v>10</v>
      </c>
      <c r="D47" s="306"/>
      <c r="E47" s="305">
        <v>2</v>
      </c>
      <c r="F47" s="306"/>
      <c r="G47" s="34"/>
      <c r="H47" s="281" t="s">
        <v>228</v>
      </c>
      <c r="I47" s="324"/>
      <c r="J47" s="324"/>
      <c r="K47" s="325"/>
    </row>
    <row r="48" spans="1:1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2" spans="2:11" ht="18.75">
      <c r="B52" s="49" t="s">
        <v>158</v>
      </c>
      <c r="E52" s="293" t="s">
        <v>175</v>
      </c>
      <c r="F52" s="293"/>
      <c r="G52" s="293"/>
      <c r="H52" s="293"/>
      <c r="I52" s="293"/>
      <c r="J52" s="293"/>
      <c r="K52" s="293"/>
    </row>
    <row r="53" spans="2:10" ht="18.75">
      <c r="B53" s="49"/>
      <c r="E53" s="50"/>
      <c r="F53" s="50"/>
      <c r="G53" s="50"/>
      <c r="H53" s="50"/>
      <c r="I53" s="50"/>
      <c r="J53" s="50"/>
    </row>
    <row r="54" spans="2:11" ht="18.75">
      <c r="B54" s="49" t="s">
        <v>97</v>
      </c>
      <c r="E54" s="293" t="s">
        <v>98</v>
      </c>
      <c r="F54" s="293"/>
      <c r="G54" s="293"/>
      <c r="H54" s="293"/>
      <c r="I54" s="293"/>
      <c r="J54" s="293"/>
      <c r="K54" s="293"/>
    </row>
  </sheetData>
  <sheetProtection/>
  <mergeCells count="39">
    <mergeCell ref="H46:K46"/>
    <mergeCell ref="H47:K47"/>
    <mergeCell ref="A21:B21"/>
    <mergeCell ref="A22:K22"/>
    <mergeCell ref="A23:K23"/>
    <mergeCell ref="C45:D45"/>
    <mergeCell ref="B40:F40"/>
    <mergeCell ref="C43:D43"/>
    <mergeCell ref="A29:B29"/>
    <mergeCell ref="B35:H35"/>
    <mergeCell ref="A10:A12"/>
    <mergeCell ref="H3:K3"/>
    <mergeCell ref="A6:K6"/>
    <mergeCell ref="A7:K7"/>
    <mergeCell ref="H4:K4"/>
    <mergeCell ref="J2:K2"/>
    <mergeCell ref="I5:K5"/>
    <mergeCell ref="A15:K15"/>
    <mergeCell ref="B9:K9"/>
    <mergeCell ref="D10:H10"/>
    <mergeCell ref="I10:J10"/>
    <mergeCell ref="A14:K14"/>
    <mergeCell ref="A8:K8"/>
    <mergeCell ref="I11:J11"/>
    <mergeCell ref="E11:F11"/>
    <mergeCell ref="A31:K31"/>
    <mergeCell ref="C41:D41"/>
    <mergeCell ref="E41:F41"/>
    <mergeCell ref="A34:B34"/>
    <mergeCell ref="A30:K30"/>
    <mergeCell ref="C42:D42"/>
    <mergeCell ref="E45:F45"/>
    <mergeCell ref="E54:K54"/>
    <mergeCell ref="C46:D46"/>
    <mergeCell ref="E46:F46"/>
    <mergeCell ref="E52:K52"/>
    <mergeCell ref="C44:D44"/>
    <mergeCell ref="C47:D47"/>
    <mergeCell ref="E47:F47"/>
  </mergeCells>
  <printOptions/>
  <pageMargins left="0.29" right="0.16" top="0.19" bottom="0.17" header="0.17" footer="0.21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52"/>
  <sheetViews>
    <sheetView tabSelected="1" zoomScale="75" zoomScaleNormal="75" zoomScalePageLayoutView="0" workbookViewId="0" topLeftCell="A11">
      <selection activeCell="K25" sqref="K25"/>
    </sheetView>
  </sheetViews>
  <sheetFormatPr defaultColWidth="9.00390625" defaultRowHeight="12.75"/>
  <cols>
    <col min="1" max="1" width="4.25390625" style="0" customWidth="1"/>
    <col min="2" max="2" width="40.75390625" style="0" customWidth="1"/>
    <col min="3" max="3" width="7.875" style="0" customWidth="1"/>
    <col min="4" max="4" width="8.625" style="0" customWidth="1"/>
    <col min="5" max="6" width="9.00390625" style="0" customWidth="1"/>
    <col min="7" max="7" width="7.375" style="0" customWidth="1"/>
    <col min="8" max="8" width="7.125" style="0" customWidth="1"/>
    <col min="9" max="9" width="6.375" style="0" customWidth="1"/>
    <col min="10" max="10" width="8.375" style="0" customWidth="1"/>
    <col min="11" max="11" width="17.125" style="0" customWidth="1"/>
  </cols>
  <sheetData>
    <row r="1" ht="15">
      <c r="K1" s="33" t="s">
        <v>40</v>
      </c>
    </row>
    <row r="2" spans="10:11" ht="15">
      <c r="J2" s="317" t="s">
        <v>41</v>
      </c>
      <c r="K2" s="317"/>
    </row>
    <row r="3" spans="8:11" ht="15">
      <c r="H3" s="333" t="s">
        <v>100</v>
      </c>
      <c r="I3" s="333"/>
      <c r="J3" s="333"/>
      <c r="K3" s="333"/>
    </row>
    <row r="4" spans="8:11" ht="15">
      <c r="H4" s="318" t="s">
        <v>173</v>
      </c>
      <c r="I4" s="318"/>
      <c r="J4" s="318"/>
      <c r="K4" s="318"/>
    </row>
    <row r="5" spans="9:11" ht="15">
      <c r="I5" s="332" t="s">
        <v>90</v>
      </c>
      <c r="J5" s="332"/>
      <c r="K5" s="332"/>
    </row>
    <row r="6" spans="1:11" ht="18">
      <c r="A6" s="323" t="s">
        <v>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spans="1:11" ht="18">
      <c r="A7" s="304" t="s">
        <v>167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ht="18">
      <c r="A8" s="304" t="s">
        <v>2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</row>
    <row r="9" spans="1:11" ht="16.5" customHeight="1" thickBot="1">
      <c r="A9" s="322" t="s">
        <v>3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</row>
    <row r="10" spans="1:11" ht="15.75" thickBot="1">
      <c r="A10" s="294" t="s">
        <v>223</v>
      </c>
      <c r="B10" s="8" t="s">
        <v>4</v>
      </c>
      <c r="C10" s="8" t="s">
        <v>5</v>
      </c>
      <c r="D10" s="319" t="s">
        <v>6</v>
      </c>
      <c r="E10" s="319"/>
      <c r="F10" s="319"/>
      <c r="G10" s="319"/>
      <c r="H10" s="313"/>
      <c r="I10" s="320" t="s">
        <v>7</v>
      </c>
      <c r="J10" s="321"/>
      <c r="K10" s="8" t="s">
        <v>8</v>
      </c>
    </row>
    <row r="11" spans="1:11" ht="15.75" thickBot="1">
      <c r="A11" s="295"/>
      <c r="B11" s="9" t="s">
        <v>9</v>
      </c>
      <c r="C11" s="9" t="s">
        <v>10</v>
      </c>
      <c r="D11" s="8" t="s">
        <v>11</v>
      </c>
      <c r="E11" s="312" t="s">
        <v>12</v>
      </c>
      <c r="F11" s="313"/>
      <c r="G11" s="10"/>
      <c r="H11" s="11"/>
      <c r="I11" s="314" t="s">
        <v>13</v>
      </c>
      <c r="J11" s="315"/>
      <c r="K11" s="9" t="s">
        <v>14</v>
      </c>
    </row>
    <row r="12" spans="1:11" ht="15.75" thickBot="1">
      <c r="A12" s="296"/>
      <c r="B12" s="13"/>
      <c r="C12" s="12" t="s">
        <v>15</v>
      </c>
      <c r="D12" s="13"/>
      <c r="E12" s="14" t="s">
        <v>16</v>
      </c>
      <c r="F12" s="14" t="s">
        <v>17</v>
      </c>
      <c r="G12" s="15" t="s">
        <v>18</v>
      </c>
      <c r="H12" s="12" t="s">
        <v>19</v>
      </c>
      <c r="I12" s="14" t="s">
        <v>20</v>
      </c>
      <c r="J12" s="14" t="s">
        <v>21</v>
      </c>
      <c r="K12" s="12" t="s">
        <v>22</v>
      </c>
    </row>
    <row r="13" spans="1:11" ht="16.5" thickBot="1">
      <c r="A13" s="16" t="s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1" ht="15.75">
      <c r="A14" s="284" t="s">
        <v>63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</row>
    <row r="15" spans="1:11" ht="16.5" thickBot="1">
      <c r="A15" s="311" t="s">
        <v>199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</row>
    <row r="16" spans="1:11" ht="15.75">
      <c r="A16" s="2" t="s">
        <v>66</v>
      </c>
      <c r="B16" s="181" t="s">
        <v>25</v>
      </c>
      <c r="C16" s="161">
        <f aca="true" t="shared" si="0" ref="C16:C21">D16/36</f>
        <v>5</v>
      </c>
      <c r="D16" s="274">
        <f>SUM(E16:H16)</f>
        <v>180</v>
      </c>
      <c r="E16" s="161">
        <v>18</v>
      </c>
      <c r="F16" s="277">
        <v>18</v>
      </c>
      <c r="G16" s="161">
        <v>24</v>
      </c>
      <c r="H16" s="277">
        <v>120</v>
      </c>
      <c r="I16" s="94"/>
      <c r="J16" s="260">
        <v>9</v>
      </c>
      <c r="K16" s="32" t="s">
        <v>23</v>
      </c>
    </row>
    <row r="17" spans="1:11" ht="15.75">
      <c r="A17" s="1" t="s">
        <v>67</v>
      </c>
      <c r="B17" s="182" t="s">
        <v>49</v>
      </c>
      <c r="C17" s="90">
        <f t="shared" si="0"/>
        <v>5</v>
      </c>
      <c r="D17" s="276">
        <f>SUM(E17:H17)</f>
        <v>180</v>
      </c>
      <c r="E17" s="90">
        <v>18</v>
      </c>
      <c r="F17" s="276">
        <v>18</v>
      </c>
      <c r="G17" s="90">
        <v>24</v>
      </c>
      <c r="H17" s="276">
        <v>120</v>
      </c>
      <c r="I17" s="90"/>
      <c r="J17" s="261">
        <v>9</v>
      </c>
      <c r="K17" s="2" t="s">
        <v>205</v>
      </c>
    </row>
    <row r="18" spans="1:11" ht="15.75">
      <c r="A18" s="166" t="s">
        <v>68</v>
      </c>
      <c r="B18" s="272" t="s">
        <v>62</v>
      </c>
      <c r="C18" s="90">
        <f t="shared" si="0"/>
        <v>5</v>
      </c>
      <c r="D18" s="276">
        <f>SUM(E18:H18)</f>
        <v>180</v>
      </c>
      <c r="E18" s="90">
        <v>18</v>
      </c>
      <c r="F18" s="276">
        <v>18</v>
      </c>
      <c r="G18" s="90">
        <v>24</v>
      </c>
      <c r="H18" s="276">
        <v>120</v>
      </c>
      <c r="I18" s="90"/>
      <c r="J18" s="261">
        <v>10</v>
      </c>
      <c r="K18" s="2" t="s">
        <v>205</v>
      </c>
    </row>
    <row r="19" spans="1:11" ht="15.75">
      <c r="A19" s="166" t="s">
        <v>69</v>
      </c>
      <c r="B19" s="167" t="s">
        <v>50</v>
      </c>
      <c r="C19" s="90">
        <f t="shared" si="0"/>
        <v>5</v>
      </c>
      <c r="D19" s="276">
        <f>SUM(E19:H19)</f>
        <v>180</v>
      </c>
      <c r="E19" s="90">
        <v>18</v>
      </c>
      <c r="F19" s="276">
        <v>18</v>
      </c>
      <c r="G19" s="90">
        <v>24</v>
      </c>
      <c r="H19" s="276">
        <v>120</v>
      </c>
      <c r="I19" s="88"/>
      <c r="J19" s="273">
        <v>10</v>
      </c>
      <c r="K19" s="3" t="s">
        <v>205</v>
      </c>
    </row>
    <row r="20" spans="1:11" ht="32.25" customHeight="1" thickBot="1">
      <c r="A20" s="140" t="s">
        <v>70</v>
      </c>
      <c r="B20" s="183" t="s">
        <v>212</v>
      </c>
      <c r="C20" s="89">
        <f t="shared" si="0"/>
        <v>5</v>
      </c>
      <c r="D20" s="275">
        <f>SUM(E20:H20)</f>
        <v>180</v>
      </c>
      <c r="E20" s="89">
        <v>18</v>
      </c>
      <c r="F20" s="278">
        <v>18</v>
      </c>
      <c r="G20" s="89">
        <v>24</v>
      </c>
      <c r="H20" s="278">
        <v>120</v>
      </c>
      <c r="I20" s="102"/>
      <c r="J20" s="262">
        <v>10</v>
      </c>
      <c r="K20" s="140" t="s">
        <v>205</v>
      </c>
    </row>
    <row r="21" spans="1:11" ht="21" customHeight="1" thickBot="1">
      <c r="A21" s="301" t="s">
        <v>26</v>
      </c>
      <c r="B21" s="282"/>
      <c r="C21" s="17">
        <f t="shared" si="0"/>
        <v>25</v>
      </c>
      <c r="D21" s="17">
        <f>SUM(D16:D20)</f>
        <v>900</v>
      </c>
      <c r="E21" s="17">
        <f>SUM(E16:E20)</f>
        <v>90</v>
      </c>
      <c r="F21" s="17">
        <f>SUM(F16:F20)</f>
        <v>90</v>
      </c>
      <c r="G21" s="17">
        <f>SUM(G16:G20)</f>
        <v>120</v>
      </c>
      <c r="H21" s="17">
        <f>SUM(H16:H20)</f>
        <v>600</v>
      </c>
      <c r="I21" s="18"/>
      <c r="J21" s="18"/>
      <c r="K21" s="19"/>
    </row>
    <row r="22" spans="1:11" ht="15.75">
      <c r="A22" s="287" t="s">
        <v>95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</row>
    <row r="23" spans="1:11" ht="16.5" thickBot="1">
      <c r="A23" s="311" t="s">
        <v>198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</row>
    <row r="24" spans="1:11" ht="15.75">
      <c r="A24" s="45" t="s">
        <v>71</v>
      </c>
      <c r="B24" s="182" t="s">
        <v>193</v>
      </c>
      <c r="C24" s="90">
        <f>D24/36</f>
        <v>4</v>
      </c>
      <c r="D24" s="91">
        <f>SUM(E24:H24)</f>
        <v>144</v>
      </c>
      <c r="E24" s="90">
        <v>16</v>
      </c>
      <c r="F24" s="91">
        <v>16</v>
      </c>
      <c r="G24" s="90">
        <v>20</v>
      </c>
      <c r="H24" s="90">
        <v>92</v>
      </c>
      <c r="I24" s="91">
        <v>9</v>
      </c>
      <c r="J24" s="90" t="s">
        <v>1</v>
      </c>
      <c r="K24" s="2" t="s">
        <v>23</v>
      </c>
    </row>
    <row r="25" spans="1:11" ht="31.5">
      <c r="A25" s="2" t="s">
        <v>72</v>
      </c>
      <c r="B25" s="108" t="s">
        <v>229</v>
      </c>
      <c r="C25" s="90">
        <f>D25/36</f>
        <v>3</v>
      </c>
      <c r="D25" s="90">
        <f>SUM(E25:H25)</f>
        <v>108</v>
      </c>
      <c r="E25" s="90">
        <v>16</v>
      </c>
      <c r="F25" s="90">
        <v>16</v>
      </c>
      <c r="G25" s="90">
        <v>20</v>
      </c>
      <c r="H25" s="90">
        <v>56</v>
      </c>
      <c r="I25" s="90">
        <v>9</v>
      </c>
      <c r="J25" s="90"/>
      <c r="K25" s="3" t="s">
        <v>205</v>
      </c>
    </row>
    <row r="26" spans="1:11" ht="15.75">
      <c r="A26" s="47" t="s">
        <v>73</v>
      </c>
      <c r="B26" s="108" t="s">
        <v>84</v>
      </c>
      <c r="C26" s="88">
        <f>D26/36</f>
        <v>5</v>
      </c>
      <c r="D26" s="107">
        <f>SUM(E26:H26)</f>
        <v>180</v>
      </c>
      <c r="E26" s="88">
        <v>18</v>
      </c>
      <c r="F26" s="97">
        <v>18</v>
      </c>
      <c r="G26" s="88">
        <v>24</v>
      </c>
      <c r="H26" s="88">
        <v>120</v>
      </c>
      <c r="I26" s="88">
        <v>10</v>
      </c>
      <c r="J26" s="88"/>
      <c r="K26" s="3" t="s">
        <v>205</v>
      </c>
    </row>
    <row r="27" spans="1:11" ht="32.25" thickBot="1">
      <c r="A27" s="4" t="s">
        <v>74</v>
      </c>
      <c r="B27" s="99" t="s">
        <v>48</v>
      </c>
      <c r="C27" s="89">
        <f>D27/36</f>
        <v>3</v>
      </c>
      <c r="D27" s="89">
        <f>SUM(E27:H27)</f>
        <v>108</v>
      </c>
      <c r="E27" s="89">
        <v>16</v>
      </c>
      <c r="F27" s="89">
        <v>16</v>
      </c>
      <c r="G27" s="89">
        <v>20</v>
      </c>
      <c r="H27" s="89">
        <v>56</v>
      </c>
      <c r="I27" s="89">
        <v>10</v>
      </c>
      <c r="J27" s="89"/>
      <c r="K27" s="4" t="s">
        <v>45</v>
      </c>
    </row>
    <row r="28" spans="1:11" ht="15.75" thickBot="1">
      <c r="A28" s="301" t="s">
        <v>26</v>
      </c>
      <c r="B28" s="282"/>
      <c r="C28" s="51">
        <f>D28/36</f>
        <v>15</v>
      </c>
      <c r="D28" s="51">
        <f>SUM(E28:H28)</f>
        <v>540</v>
      </c>
      <c r="E28" s="92">
        <f>SUM(E24:E27)</f>
        <v>66</v>
      </c>
      <c r="F28" s="92">
        <f>SUM(F24:F27)</f>
        <v>66</v>
      </c>
      <c r="G28" s="92">
        <f>SUM(G24:G27)</f>
        <v>84</v>
      </c>
      <c r="H28" s="92">
        <f>SUM(H24:H27)</f>
        <v>324</v>
      </c>
      <c r="I28" s="18"/>
      <c r="J28" s="18"/>
      <c r="K28" s="19"/>
    </row>
    <row r="29" spans="1:11" ht="15">
      <c r="A29" s="283" t="s">
        <v>65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6.5" thickBot="1">
      <c r="A30" s="311" t="s">
        <v>76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</row>
    <row r="31" spans="1:11" ht="19.5" customHeight="1">
      <c r="A31" s="32" t="s">
        <v>78</v>
      </c>
      <c r="B31" s="164" t="s">
        <v>77</v>
      </c>
      <c r="C31" s="94">
        <f>D31/36</f>
        <v>10</v>
      </c>
      <c r="D31" s="94">
        <f>SUM(E31:H31)</f>
        <v>360</v>
      </c>
      <c r="E31" s="94">
        <v>0</v>
      </c>
      <c r="F31" s="94">
        <v>0</v>
      </c>
      <c r="G31" s="94">
        <v>20</v>
      </c>
      <c r="H31" s="94">
        <v>340</v>
      </c>
      <c r="I31" s="94">
        <v>10</v>
      </c>
      <c r="J31" s="94"/>
      <c r="K31" s="32" t="s">
        <v>205</v>
      </c>
    </row>
    <row r="32" spans="1:11" ht="32.25" thickBot="1">
      <c r="A32" s="4" t="s">
        <v>79</v>
      </c>
      <c r="B32" s="165" t="s">
        <v>83</v>
      </c>
      <c r="C32" s="89">
        <f>D32/36</f>
        <v>10</v>
      </c>
      <c r="D32" s="89">
        <f>SUM(E32:H32)</f>
        <v>360</v>
      </c>
      <c r="E32" s="89">
        <v>0</v>
      </c>
      <c r="F32" s="89">
        <v>0</v>
      </c>
      <c r="G32" s="89">
        <v>20</v>
      </c>
      <c r="H32" s="89">
        <v>340</v>
      </c>
      <c r="I32" s="89">
        <v>10</v>
      </c>
      <c r="J32" s="89"/>
      <c r="K32" s="140" t="s">
        <v>205</v>
      </c>
    </row>
    <row r="33" spans="1:11" ht="15.75" thickBot="1">
      <c r="A33" s="288" t="s">
        <v>26</v>
      </c>
      <c r="B33" s="289"/>
      <c r="C33" s="17">
        <f>D33/36</f>
        <v>20</v>
      </c>
      <c r="D33" s="17">
        <f>SUM(D31:D32)</f>
        <v>720</v>
      </c>
      <c r="E33" s="17">
        <f>SUM(E31:E32)</f>
        <v>0</v>
      </c>
      <c r="F33" s="17">
        <f>SUM(F31:F32)</f>
        <v>0</v>
      </c>
      <c r="G33" s="17">
        <f>SUM(G31:G32)</f>
        <v>40</v>
      </c>
      <c r="H33" s="17">
        <f>SUM(H31:H32)</f>
        <v>680</v>
      </c>
      <c r="I33" s="21"/>
      <c r="J33" s="21"/>
      <c r="K33" s="7"/>
    </row>
    <row r="34" spans="1:11" ht="19.5" customHeight="1" thickBot="1">
      <c r="A34" s="7"/>
      <c r="B34" s="311" t="s">
        <v>28</v>
      </c>
      <c r="C34" s="311"/>
      <c r="D34" s="311"/>
      <c r="E34" s="311"/>
      <c r="F34" s="311"/>
      <c r="G34" s="311"/>
      <c r="H34" s="311"/>
      <c r="I34" s="21"/>
      <c r="J34" s="21"/>
      <c r="K34" s="7"/>
    </row>
    <row r="35" spans="1:11" ht="15.75" thickBot="1">
      <c r="A35" s="7"/>
      <c r="B35" s="37" t="s">
        <v>28</v>
      </c>
      <c r="C35" s="23" t="s">
        <v>81</v>
      </c>
      <c r="D35" s="22" t="s">
        <v>11</v>
      </c>
      <c r="E35" s="23" t="s">
        <v>29</v>
      </c>
      <c r="F35" s="23" t="s">
        <v>30</v>
      </c>
      <c r="G35" s="23" t="s">
        <v>31</v>
      </c>
      <c r="H35" s="23" t="s">
        <v>19</v>
      </c>
      <c r="I35" s="23" t="s">
        <v>225</v>
      </c>
      <c r="J35" s="23" t="s">
        <v>226</v>
      </c>
      <c r="K35" s="7"/>
    </row>
    <row r="36" spans="1:11" ht="15.75">
      <c r="A36" s="7"/>
      <c r="B36" s="38" t="s">
        <v>32</v>
      </c>
      <c r="C36" s="70">
        <f>D36/36</f>
        <v>17</v>
      </c>
      <c r="D36" s="42">
        <f>SUM(E36:H36)</f>
        <v>612</v>
      </c>
      <c r="E36" s="43">
        <f>E16+E17+E24+E25</f>
        <v>68</v>
      </c>
      <c r="F36" s="43">
        <f>F16+F17+F24+F25</f>
        <v>68</v>
      </c>
      <c r="G36" s="43">
        <f>G16+G17+G24+G25</f>
        <v>88</v>
      </c>
      <c r="H36" s="43">
        <f>H16+H17+H24+H25</f>
        <v>388</v>
      </c>
      <c r="I36" s="116">
        <v>9</v>
      </c>
      <c r="J36" s="267">
        <f>(E36+F36+G36*0.2)/I36</f>
        <v>17.066666666666666</v>
      </c>
      <c r="K36" s="7"/>
    </row>
    <row r="37" spans="1:11" ht="16.5" thickBot="1">
      <c r="A37" s="7"/>
      <c r="B37" s="252" t="s">
        <v>33</v>
      </c>
      <c r="C37" s="253">
        <f>D37/36</f>
        <v>43</v>
      </c>
      <c r="D37" s="254">
        <f>SUM(E37:H37)</f>
        <v>1548</v>
      </c>
      <c r="E37" s="43">
        <f>E18+E19+E20+E26+E27+E33</f>
        <v>88</v>
      </c>
      <c r="F37" s="43">
        <f>F18+F19+F20+F26+F27+F33</f>
        <v>88</v>
      </c>
      <c r="G37" s="43">
        <f>G18+G19+G20+G26+G27+G33</f>
        <v>156</v>
      </c>
      <c r="H37" s="43">
        <f>H18+H19+H20+H26+H27+H33</f>
        <v>1216</v>
      </c>
      <c r="I37" s="187">
        <v>9</v>
      </c>
      <c r="J37" s="257">
        <f>(E37+F37+G37*0.2)/I37</f>
        <v>23.022222222222222</v>
      </c>
      <c r="K37" s="7"/>
    </row>
    <row r="38" spans="1:11" ht="15.75" thickBot="1">
      <c r="A38" s="7"/>
      <c r="B38" s="25" t="s">
        <v>181</v>
      </c>
      <c r="C38" s="26">
        <f>D38/36</f>
        <v>60</v>
      </c>
      <c r="D38" s="20">
        <f>SUM(D36:D37)</f>
        <v>2160</v>
      </c>
      <c r="E38" s="26">
        <f>SUM(E36:E37)</f>
        <v>156</v>
      </c>
      <c r="F38" s="26">
        <f>SUM(F36:F37)</f>
        <v>156</v>
      </c>
      <c r="G38" s="26">
        <f>SUM(G36:G37)</f>
        <v>244</v>
      </c>
      <c r="H38" s="26">
        <f>SUM(H36:H37)</f>
        <v>1604</v>
      </c>
      <c r="I38" s="21"/>
      <c r="J38" s="21"/>
      <c r="K38" s="7"/>
    </row>
    <row r="39" spans="1:11" ht="16.5" thickBot="1">
      <c r="A39" s="7"/>
      <c r="B39" s="311" t="s">
        <v>34</v>
      </c>
      <c r="C39" s="311"/>
      <c r="D39" s="311"/>
      <c r="E39" s="287"/>
      <c r="F39" s="287"/>
      <c r="G39" s="7"/>
      <c r="H39" s="7"/>
      <c r="I39" s="7"/>
      <c r="J39" s="7"/>
      <c r="K39" s="7"/>
    </row>
    <row r="40" spans="1:11" ht="15.75" thickBot="1">
      <c r="A40" s="7"/>
      <c r="B40" s="27"/>
      <c r="C40" s="290" t="s">
        <v>35</v>
      </c>
      <c r="D40" s="291"/>
      <c r="E40" s="307" t="s">
        <v>162</v>
      </c>
      <c r="F40" s="338"/>
      <c r="G40" s="308"/>
      <c r="H40" s="7"/>
      <c r="I40" s="7"/>
      <c r="J40" s="7"/>
      <c r="K40" s="7"/>
    </row>
    <row r="41" spans="1:11" ht="15.75" thickBot="1">
      <c r="A41" s="7"/>
      <c r="B41" s="29"/>
      <c r="C41" s="309" t="s">
        <v>110</v>
      </c>
      <c r="D41" s="310"/>
      <c r="E41" s="23">
        <v>9</v>
      </c>
      <c r="F41" s="37">
        <v>10</v>
      </c>
      <c r="G41" s="23">
        <v>11</v>
      </c>
      <c r="H41" s="7"/>
      <c r="I41" s="7"/>
      <c r="J41" s="7"/>
      <c r="K41" s="7"/>
    </row>
    <row r="42" spans="1:11" ht="15">
      <c r="A42" s="7"/>
      <c r="B42" s="77" t="s">
        <v>37</v>
      </c>
      <c r="C42" s="297">
        <f>SUM(E42:F42)</f>
        <v>6</v>
      </c>
      <c r="D42" s="326"/>
      <c r="E42" s="116">
        <f>COUNTIF($I$16:$I$32,9)</f>
        <v>2</v>
      </c>
      <c r="F42" s="116">
        <f>COUNTIF($I$16:$I$32,10)</f>
        <v>4</v>
      </c>
      <c r="G42" s="112"/>
      <c r="H42" s="7"/>
      <c r="I42" s="7"/>
      <c r="J42" s="7"/>
      <c r="K42" s="7"/>
    </row>
    <row r="43" spans="1:11" ht="15.75" thickBot="1">
      <c r="A43" s="7"/>
      <c r="B43" s="30" t="s">
        <v>38</v>
      </c>
      <c r="C43" s="299">
        <f>SUM(E43:F43)</f>
        <v>5</v>
      </c>
      <c r="D43" s="327"/>
      <c r="E43" s="187">
        <f>COUNTIF($J$16:$J$32,9)</f>
        <v>2</v>
      </c>
      <c r="F43" s="187">
        <f>COUNTIF($J$16:$J$32,10)</f>
        <v>3</v>
      </c>
      <c r="G43" s="259"/>
      <c r="H43" s="7"/>
      <c r="I43" s="7"/>
      <c r="J43" s="7"/>
      <c r="K43" s="7"/>
    </row>
    <row r="44" spans="1:11" ht="21" customHeight="1" thickBot="1">
      <c r="A44" s="7"/>
      <c r="B44" s="31"/>
      <c r="C44" s="307" t="s">
        <v>139</v>
      </c>
      <c r="D44" s="308"/>
      <c r="E44" s="307" t="s">
        <v>140</v>
      </c>
      <c r="F44" s="308"/>
      <c r="G44" s="7"/>
      <c r="H44" s="7"/>
      <c r="I44" s="7"/>
      <c r="J44" s="7"/>
      <c r="K44" s="7"/>
    </row>
    <row r="45" spans="1:11" ht="33.75" customHeight="1" thickBot="1">
      <c r="A45" s="7"/>
      <c r="B45" s="263" t="s">
        <v>227</v>
      </c>
      <c r="C45" s="305">
        <v>10</v>
      </c>
      <c r="D45" s="306"/>
      <c r="E45" s="281">
        <v>13</v>
      </c>
      <c r="F45" s="325"/>
      <c r="G45" s="7"/>
      <c r="H45" s="281" t="s">
        <v>141</v>
      </c>
      <c r="I45" s="324"/>
      <c r="J45" s="324"/>
      <c r="K45" s="325"/>
    </row>
    <row r="46" spans="1:11" ht="21.75" customHeight="1" thickBot="1">
      <c r="A46" s="7"/>
      <c r="B46" s="264" t="s">
        <v>163</v>
      </c>
      <c r="C46" s="305">
        <v>10</v>
      </c>
      <c r="D46" s="306"/>
      <c r="E46" s="305">
        <v>2</v>
      </c>
      <c r="F46" s="306"/>
      <c r="G46" s="34"/>
      <c r="H46" s="281" t="s">
        <v>228</v>
      </c>
      <c r="I46" s="324"/>
      <c r="J46" s="324"/>
      <c r="K46" s="325"/>
    </row>
    <row r="50" spans="2:11" ht="18.75">
      <c r="B50" s="49" t="s">
        <v>107</v>
      </c>
      <c r="E50" s="293" t="s">
        <v>176</v>
      </c>
      <c r="F50" s="293"/>
      <c r="G50" s="293"/>
      <c r="H50" s="293"/>
      <c r="I50" s="293"/>
      <c r="J50" s="293"/>
      <c r="K50" s="293"/>
    </row>
    <row r="51" spans="2:10" ht="18.75">
      <c r="B51" s="49"/>
      <c r="E51" s="50"/>
      <c r="F51" s="50"/>
      <c r="G51" s="50"/>
      <c r="H51" s="50"/>
      <c r="I51" s="50"/>
      <c r="J51" s="50"/>
    </row>
    <row r="52" spans="2:11" ht="18.75">
      <c r="B52" s="49" t="s">
        <v>97</v>
      </c>
      <c r="E52" s="293" t="s">
        <v>98</v>
      </c>
      <c r="F52" s="293"/>
      <c r="G52" s="293"/>
      <c r="H52" s="293"/>
      <c r="I52" s="293"/>
      <c r="J52" s="293"/>
      <c r="K52" s="293"/>
    </row>
  </sheetData>
  <sheetProtection/>
  <mergeCells count="39">
    <mergeCell ref="H46:K46"/>
    <mergeCell ref="E50:K50"/>
    <mergeCell ref="E52:K52"/>
    <mergeCell ref="C44:D44"/>
    <mergeCell ref="E44:F44"/>
    <mergeCell ref="C45:D45"/>
    <mergeCell ref="E45:F45"/>
    <mergeCell ref="E46:F46"/>
    <mergeCell ref="C46:D46"/>
    <mergeCell ref="H45:K45"/>
    <mergeCell ref="A23:K23"/>
    <mergeCell ref="A30:K30"/>
    <mergeCell ref="B34:H34"/>
    <mergeCell ref="B39:F39"/>
    <mergeCell ref="A28:B28"/>
    <mergeCell ref="A29:K29"/>
    <mergeCell ref="A33:B33"/>
    <mergeCell ref="C40:D40"/>
    <mergeCell ref="C41:D41"/>
    <mergeCell ref="C42:D42"/>
    <mergeCell ref="C43:D43"/>
    <mergeCell ref="A6:K6"/>
    <mergeCell ref="A9:K9"/>
    <mergeCell ref="A7:K7"/>
    <mergeCell ref="J2:K2"/>
    <mergeCell ref="H3:K3"/>
    <mergeCell ref="I5:K5"/>
    <mergeCell ref="H4:K4"/>
    <mergeCell ref="A8:K8"/>
    <mergeCell ref="E40:G40"/>
    <mergeCell ref="A14:K14"/>
    <mergeCell ref="A21:B21"/>
    <mergeCell ref="D10:H10"/>
    <mergeCell ref="I10:J10"/>
    <mergeCell ref="E11:F11"/>
    <mergeCell ref="I11:J11"/>
    <mergeCell ref="A10:A12"/>
    <mergeCell ref="A22:K22"/>
    <mergeCell ref="A15:K15"/>
  </mergeCells>
  <printOptions/>
  <pageMargins left="0.24" right="0.16" top="0.22" bottom="0.28" header="0.17" footer="0.17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K52"/>
  <sheetViews>
    <sheetView zoomScale="75" zoomScaleNormal="75" zoomScalePageLayoutView="0" workbookViewId="0" topLeftCell="A21">
      <selection activeCell="B26" sqref="B26"/>
    </sheetView>
  </sheetViews>
  <sheetFormatPr defaultColWidth="9.00390625" defaultRowHeight="12.75"/>
  <cols>
    <col min="1" max="1" width="4.25390625" style="0" customWidth="1"/>
    <col min="2" max="2" width="47.25390625" style="0" customWidth="1"/>
    <col min="3" max="3" width="8.375" style="0" customWidth="1"/>
    <col min="4" max="4" width="8.00390625" style="0" customWidth="1"/>
    <col min="5" max="5" width="9.75390625" style="0" customWidth="1"/>
    <col min="6" max="7" width="8.75390625" style="0" customWidth="1"/>
    <col min="8" max="8" width="7.125" style="0" customWidth="1"/>
    <col min="9" max="9" width="6.375" style="0" customWidth="1"/>
    <col min="10" max="10" width="8.625" style="0" customWidth="1"/>
    <col min="11" max="11" width="17.625" style="0" customWidth="1"/>
  </cols>
  <sheetData>
    <row r="1" ht="15">
      <c r="K1" s="33" t="s">
        <v>40</v>
      </c>
    </row>
    <row r="2" spans="9:11" ht="15">
      <c r="I2" s="318" t="s">
        <v>41</v>
      </c>
      <c r="J2" s="318"/>
      <c r="K2" s="318"/>
    </row>
    <row r="3" spans="8:11" ht="15">
      <c r="H3" s="333" t="s">
        <v>103</v>
      </c>
      <c r="I3" s="333"/>
      <c r="J3" s="333"/>
      <c r="K3" s="333"/>
    </row>
    <row r="4" spans="8:11" ht="15">
      <c r="H4" s="318" t="s">
        <v>182</v>
      </c>
      <c r="I4" s="318"/>
      <c r="J4" s="318"/>
      <c r="K4" s="318"/>
    </row>
    <row r="5" spans="9:11" ht="15">
      <c r="I5" s="332" t="s">
        <v>90</v>
      </c>
      <c r="J5" s="332"/>
      <c r="K5" s="332"/>
    </row>
    <row r="6" spans="1:11" ht="18">
      <c r="A6" s="323" t="s">
        <v>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spans="1:11" ht="18">
      <c r="A7" s="304" t="s">
        <v>188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ht="16.5" customHeight="1">
      <c r="A8" s="328" t="s">
        <v>44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</row>
    <row r="9" spans="1:11" ht="17.25" customHeight="1" thickBot="1">
      <c r="A9" s="287" t="s">
        <v>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</row>
    <row r="10" spans="1:11" ht="15.75" thickBot="1">
      <c r="A10" s="294" t="s">
        <v>223</v>
      </c>
      <c r="B10" s="8" t="s">
        <v>4</v>
      </c>
      <c r="C10" s="8" t="s">
        <v>5</v>
      </c>
      <c r="D10" s="319" t="s">
        <v>6</v>
      </c>
      <c r="E10" s="319"/>
      <c r="F10" s="319"/>
      <c r="G10" s="319"/>
      <c r="H10" s="313"/>
      <c r="I10" s="320" t="s">
        <v>7</v>
      </c>
      <c r="J10" s="321"/>
      <c r="K10" s="8" t="s">
        <v>8</v>
      </c>
    </row>
    <row r="11" spans="1:11" ht="15.75" thickBot="1">
      <c r="A11" s="295"/>
      <c r="B11" s="9" t="s">
        <v>9</v>
      </c>
      <c r="C11" s="9" t="s">
        <v>10</v>
      </c>
      <c r="D11" s="8" t="s">
        <v>11</v>
      </c>
      <c r="E11" s="312" t="s">
        <v>12</v>
      </c>
      <c r="F11" s="313"/>
      <c r="G11" s="10"/>
      <c r="H11" s="11"/>
      <c r="I11" s="314" t="s">
        <v>13</v>
      </c>
      <c r="J11" s="315"/>
      <c r="K11" s="9" t="s">
        <v>14</v>
      </c>
    </row>
    <row r="12" spans="1:11" ht="15.75" thickBot="1">
      <c r="A12" s="296"/>
      <c r="B12" s="13"/>
      <c r="C12" s="12" t="s">
        <v>15</v>
      </c>
      <c r="D12" s="13"/>
      <c r="E12" s="46" t="s">
        <v>16</v>
      </c>
      <c r="F12" s="14" t="s">
        <v>17</v>
      </c>
      <c r="G12" s="15" t="s">
        <v>18</v>
      </c>
      <c r="H12" s="12" t="s">
        <v>19</v>
      </c>
      <c r="I12" s="14" t="s">
        <v>20</v>
      </c>
      <c r="J12" s="14" t="s">
        <v>21</v>
      </c>
      <c r="K12" s="12" t="s">
        <v>22</v>
      </c>
    </row>
    <row r="13" spans="1:11" ht="16.5" thickBo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1" ht="15.75">
      <c r="A14" s="284" t="s">
        <v>63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</row>
    <row r="15" spans="1:11" ht="16.5" thickBot="1">
      <c r="A15" s="311" t="s">
        <v>199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</row>
    <row r="16" spans="1:11" ht="15.75">
      <c r="A16" s="2" t="s">
        <v>66</v>
      </c>
      <c r="B16" s="169" t="s">
        <v>25</v>
      </c>
      <c r="C16" s="94">
        <f aca="true" t="shared" si="0" ref="C16:C21">D16/36</f>
        <v>5</v>
      </c>
      <c r="D16" s="103">
        <f>SUM(E16:H16)</f>
        <v>180</v>
      </c>
      <c r="E16" s="94">
        <v>18</v>
      </c>
      <c r="F16" s="94">
        <v>18</v>
      </c>
      <c r="G16" s="94">
        <v>24</v>
      </c>
      <c r="H16" s="94">
        <v>120</v>
      </c>
      <c r="I16" s="103"/>
      <c r="J16" s="94">
        <v>9</v>
      </c>
      <c r="K16" s="32" t="s">
        <v>23</v>
      </c>
    </row>
    <row r="17" spans="1:11" ht="15.75">
      <c r="A17" s="1" t="s">
        <v>67</v>
      </c>
      <c r="B17" s="105" t="s">
        <v>49</v>
      </c>
      <c r="C17" s="90">
        <f t="shared" si="0"/>
        <v>5</v>
      </c>
      <c r="D17" s="91">
        <f>SUM(E17:H17)</f>
        <v>180</v>
      </c>
      <c r="E17" s="90">
        <v>18</v>
      </c>
      <c r="F17" s="90">
        <v>18</v>
      </c>
      <c r="G17" s="90">
        <v>24</v>
      </c>
      <c r="H17" s="90">
        <v>120</v>
      </c>
      <c r="I17" s="91"/>
      <c r="J17" s="90">
        <v>9</v>
      </c>
      <c r="K17" s="2" t="s">
        <v>205</v>
      </c>
    </row>
    <row r="18" spans="1:11" ht="15.75">
      <c r="A18" s="166" t="s">
        <v>68</v>
      </c>
      <c r="B18" s="168" t="s">
        <v>62</v>
      </c>
      <c r="C18" s="90">
        <f t="shared" si="0"/>
        <v>5</v>
      </c>
      <c r="D18" s="90">
        <f>SUM(E18:H18)</f>
        <v>180</v>
      </c>
      <c r="E18" s="90">
        <v>18</v>
      </c>
      <c r="F18" s="90">
        <v>18</v>
      </c>
      <c r="G18" s="90">
        <v>24</v>
      </c>
      <c r="H18" s="90">
        <v>120</v>
      </c>
      <c r="I18" s="90"/>
      <c r="J18" s="90">
        <v>10</v>
      </c>
      <c r="K18" s="2" t="s">
        <v>205</v>
      </c>
    </row>
    <row r="19" spans="1:11" ht="15.75">
      <c r="A19" s="166" t="s">
        <v>69</v>
      </c>
      <c r="B19" s="167" t="s">
        <v>50</v>
      </c>
      <c r="C19" s="88">
        <f t="shared" si="0"/>
        <v>5</v>
      </c>
      <c r="D19" s="88">
        <f>SUM(E19:H19)</f>
        <v>180</v>
      </c>
      <c r="E19" s="88">
        <v>18</v>
      </c>
      <c r="F19" s="88">
        <v>18</v>
      </c>
      <c r="G19" s="88">
        <v>24</v>
      </c>
      <c r="H19" s="88">
        <v>120</v>
      </c>
      <c r="I19" s="88"/>
      <c r="J19" s="88">
        <v>10</v>
      </c>
      <c r="K19" s="3" t="s">
        <v>205</v>
      </c>
    </row>
    <row r="20" spans="1:11" ht="32.25" thickBot="1">
      <c r="A20" s="140" t="s">
        <v>70</v>
      </c>
      <c r="B20" s="129" t="s">
        <v>212</v>
      </c>
      <c r="C20" s="102">
        <f t="shared" si="0"/>
        <v>5</v>
      </c>
      <c r="D20" s="104">
        <f>SUM(E20:H20)</f>
        <v>180</v>
      </c>
      <c r="E20" s="102">
        <v>18</v>
      </c>
      <c r="F20" s="102">
        <v>18</v>
      </c>
      <c r="G20" s="102">
        <v>24</v>
      </c>
      <c r="H20" s="102">
        <v>120</v>
      </c>
      <c r="I20" s="104"/>
      <c r="J20" s="102">
        <v>10</v>
      </c>
      <c r="K20" s="140" t="s">
        <v>205</v>
      </c>
    </row>
    <row r="21" spans="1:11" ht="15.75" thickBot="1">
      <c r="A21" s="301" t="s">
        <v>26</v>
      </c>
      <c r="B21" s="282"/>
      <c r="C21" s="17">
        <f t="shared" si="0"/>
        <v>25</v>
      </c>
      <c r="D21" s="17">
        <f>SUM(D16:D20)</f>
        <v>900</v>
      </c>
      <c r="E21" s="17">
        <f>SUM(E16:E20)</f>
        <v>90</v>
      </c>
      <c r="F21" s="17">
        <f>SUM(F16:F20)</f>
        <v>90</v>
      </c>
      <c r="G21" s="17">
        <f>SUM(G16:G20)</f>
        <v>120</v>
      </c>
      <c r="H21" s="17">
        <f>SUM(H16:H20)</f>
        <v>600</v>
      </c>
      <c r="I21" s="18"/>
      <c r="J21" s="18"/>
      <c r="K21" s="19"/>
    </row>
    <row r="22" spans="1:11" ht="15.75">
      <c r="A22" s="287" t="s">
        <v>95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</row>
    <row r="23" spans="1:11" ht="16.5" thickBot="1">
      <c r="A23" s="311" t="s">
        <v>198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</row>
    <row r="24" spans="1:11" ht="15.75">
      <c r="A24" s="45" t="s">
        <v>71</v>
      </c>
      <c r="B24" s="108" t="s">
        <v>213</v>
      </c>
      <c r="C24" s="90">
        <f>D24/36</f>
        <v>4</v>
      </c>
      <c r="D24" s="91">
        <f>SUM(E24:H24)</f>
        <v>144</v>
      </c>
      <c r="E24" s="90">
        <v>16</v>
      </c>
      <c r="F24" s="91">
        <v>16</v>
      </c>
      <c r="G24" s="90">
        <v>20</v>
      </c>
      <c r="H24" s="90">
        <v>92</v>
      </c>
      <c r="I24" s="91">
        <v>9</v>
      </c>
      <c r="J24" s="90" t="s">
        <v>1</v>
      </c>
      <c r="K24" s="2" t="s">
        <v>23</v>
      </c>
    </row>
    <row r="25" spans="1:11" ht="31.5">
      <c r="A25" s="3" t="s">
        <v>72</v>
      </c>
      <c r="B25" s="170" t="s">
        <v>186</v>
      </c>
      <c r="C25" s="90">
        <f>D25/36</f>
        <v>3</v>
      </c>
      <c r="D25" s="2">
        <f>SUM(E25:H25)</f>
        <v>108</v>
      </c>
      <c r="E25" s="2">
        <v>12</v>
      </c>
      <c r="F25" s="139">
        <v>12</v>
      </c>
      <c r="G25" s="2">
        <v>16</v>
      </c>
      <c r="H25" s="2">
        <v>68</v>
      </c>
      <c r="I25" s="91">
        <v>9</v>
      </c>
      <c r="J25" s="2"/>
      <c r="K25" s="2" t="s">
        <v>205</v>
      </c>
    </row>
    <row r="26" spans="1:11" ht="31.5">
      <c r="A26" s="3" t="s">
        <v>73</v>
      </c>
      <c r="B26" s="108" t="s">
        <v>187</v>
      </c>
      <c r="C26" s="88">
        <f>D26/36</f>
        <v>5</v>
      </c>
      <c r="D26" s="107">
        <f>SUM(E26:H26)</f>
        <v>180</v>
      </c>
      <c r="E26" s="88">
        <v>18</v>
      </c>
      <c r="F26" s="97">
        <v>18</v>
      </c>
      <c r="G26" s="88">
        <v>24</v>
      </c>
      <c r="H26" s="88">
        <v>120</v>
      </c>
      <c r="I26" s="88">
        <v>10</v>
      </c>
      <c r="J26" s="88" t="s">
        <v>1</v>
      </c>
      <c r="K26" s="3" t="s">
        <v>205</v>
      </c>
    </row>
    <row r="27" spans="1:11" ht="32.25" thickBot="1">
      <c r="A27" s="4" t="s">
        <v>74</v>
      </c>
      <c r="B27" s="99" t="s">
        <v>48</v>
      </c>
      <c r="C27" s="89">
        <f>D27/36</f>
        <v>3</v>
      </c>
      <c r="D27" s="89">
        <f>SUM(E27:H27)</f>
        <v>108</v>
      </c>
      <c r="E27" s="89">
        <v>16</v>
      </c>
      <c r="F27" s="89">
        <v>16</v>
      </c>
      <c r="G27" s="89">
        <v>20</v>
      </c>
      <c r="H27" s="89">
        <v>56</v>
      </c>
      <c r="I27" s="89">
        <v>10</v>
      </c>
      <c r="J27" s="89"/>
      <c r="K27" s="81" t="s">
        <v>45</v>
      </c>
    </row>
    <row r="28" spans="1:11" ht="15.75" thickBot="1">
      <c r="A28" s="301" t="s">
        <v>26</v>
      </c>
      <c r="B28" s="282"/>
      <c r="C28" s="51">
        <f>D28/36</f>
        <v>15</v>
      </c>
      <c r="D28" s="51">
        <f>SUM(E28:H28)</f>
        <v>540</v>
      </c>
      <c r="E28" s="92">
        <f>SUM(E24:E27)</f>
        <v>62</v>
      </c>
      <c r="F28" s="92">
        <f>SUM(F24:F27)</f>
        <v>62</v>
      </c>
      <c r="G28" s="92">
        <f>SUM(G24:G27)</f>
        <v>80</v>
      </c>
      <c r="H28" s="92">
        <f>SUM(H24:H27)</f>
        <v>336</v>
      </c>
      <c r="I28" s="18"/>
      <c r="J28" s="18"/>
      <c r="K28" s="19"/>
    </row>
    <row r="29" spans="1:11" ht="15">
      <c r="A29" s="283" t="s">
        <v>65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6.5" thickBot="1">
      <c r="A30" s="5"/>
      <c r="B30" s="5"/>
      <c r="C30" s="287" t="s">
        <v>76</v>
      </c>
      <c r="D30" s="287"/>
      <c r="E30" s="287"/>
      <c r="F30" s="287"/>
      <c r="G30" s="5"/>
      <c r="H30" s="5"/>
      <c r="I30" s="5"/>
      <c r="J30" s="5"/>
      <c r="K30" s="5"/>
    </row>
    <row r="31" spans="1:11" ht="15.75">
      <c r="A31" s="32" t="s">
        <v>78</v>
      </c>
      <c r="B31" s="162" t="s">
        <v>77</v>
      </c>
      <c r="C31" s="94">
        <f>D31/36</f>
        <v>10</v>
      </c>
      <c r="D31" s="94">
        <f>SUM(E31:H31)</f>
        <v>360</v>
      </c>
      <c r="E31" s="94">
        <v>0</v>
      </c>
      <c r="F31" s="94">
        <v>0</v>
      </c>
      <c r="G31" s="94">
        <v>20</v>
      </c>
      <c r="H31" s="94">
        <v>340</v>
      </c>
      <c r="I31" s="94">
        <v>10</v>
      </c>
      <c r="J31" s="94"/>
      <c r="K31" s="32" t="s">
        <v>205</v>
      </c>
    </row>
    <row r="32" spans="1:11" ht="32.25" thickBot="1">
      <c r="A32" s="4" t="s">
        <v>79</v>
      </c>
      <c r="B32" s="163" t="s">
        <v>80</v>
      </c>
      <c r="C32" s="89">
        <f>D32/36</f>
        <v>10</v>
      </c>
      <c r="D32" s="89">
        <f>SUM(E32:H32)</f>
        <v>360</v>
      </c>
      <c r="E32" s="89">
        <v>0</v>
      </c>
      <c r="F32" s="89">
        <v>0</v>
      </c>
      <c r="G32" s="89">
        <v>20</v>
      </c>
      <c r="H32" s="89">
        <v>340</v>
      </c>
      <c r="I32" s="89">
        <v>10</v>
      </c>
      <c r="J32" s="89"/>
      <c r="K32" s="140" t="s">
        <v>205</v>
      </c>
    </row>
    <row r="33" spans="1:11" ht="15.75" thickBot="1">
      <c r="A33" s="288" t="s">
        <v>26</v>
      </c>
      <c r="B33" s="289"/>
      <c r="C33" s="17">
        <f>D33/36</f>
        <v>20</v>
      </c>
      <c r="D33" s="17">
        <f>SUM(D31:D32)</f>
        <v>720</v>
      </c>
      <c r="E33" s="17">
        <f>SUM(E31:E32)</f>
        <v>0</v>
      </c>
      <c r="F33" s="17">
        <f>SUM(F31:F32)</f>
        <v>0</v>
      </c>
      <c r="G33" s="17">
        <f>SUM(G31:G32)</f>
        <v>40</v>
      </c>
      <c r="H33" s="17">
        <f>SUM(H31:H32)</f>
        <v>680</v>
      </c>
      <c r="I33" s="21"/>
      <c r="J33" s="21"/>
      <c r="K33" s="7"/>
    </row>
    <row r="34" spans="1:11" ht="19.5" customHeight="1" thickBot="1">
      <c r="A34" s="7"/>
      <c r="B34" s="311" t="s">
        <v>28</v>
      </c>
      <c r="C34" s="311"/>
      <c r="D34" s="311"/>
      <c r="E34" s="311"/>
      <c r="F34" s="311"/>
      <c r="G34" s="311"/>
      <c r="H34" s="311"/>
      <c r="I34" s="21"/>
      <c r="J34" s="21"/>
      <c r="K34" s="7"/>
    </row>
    <row r="35" spans="1:11" ht="15.75" thickBot="1">
      <c r="A35" s="7"/>
      <c r="B35" s="37" t="s">
        <v>28</v>
      </c>
      <c r="C35" s="23" t="s">
        <v>81</v>
      </c>
      <c r="D35" s="22" t="s">
        <v>11</v>
      </c>
      <c r="E35" s="23" t="s">
        <v>29</v>
      </c>
      <c r="F35" s="23" t="s">
        <v>30</v>
      </c>
      <c r="G35" s="23" t="s">
        <v>31</v>
      </c>
      <c r="H35" s="23" t="s">
        <v>19</v>
      </c>
      <c r="I35" s="23" t="s">
        <v>225</v>
      </c>
      <c r="J35" s="23" t="s">
        <v>226</v>
      </c>
      <c r="K35" s="7"/>
    </row>
    <row r="36" spans="1:11" ht="15.75">
      <c r="A36" s="7"/>
      <c r="B36" s="38" t="s">
        <v>32</v>
      </c>
      <c r="C36" s="70">
        <f>D36/36</f>
        <v>17</v>
      </c>
      <c r="D36" s="42">
        <f>SUM(E36:H36)</f>
        <v>612</v>
      </c>
      <c r="E36" s="43">
        <f>E16+E17+E24+E25</f>
        <v>64</v>
      </c>
      <c r="F36" s="43">
        <f>F16+F17+F24+F25</f>
        <v>64</v>
      </c>
      <c r="G36" s="43">
        <f>G16+G17+G24+G25</f>
        <v>84</v>
      </c>
      <c r="H36" s="43">
        <f>H16+H17+H24+H25</f>
        <v>400</v>
      </c>
      <c r="I36" s="116">
        <v>9</v>
      </c>
      <c r="J36" s="267">
        <f>(E36+F36+G36*0.2)/I36</f>
        <v>16.08888888888889</v>
      </c>
      <c r="K36" s="7"/>
    </row>
    <row r="37" spans="1:11" ht="16.5" thickBot="1">
      <c r="A37" s="7"/>
      <c r="B37" s="24" t="s">
        <v>33</v>
      </c>
      <c r="C37" s="71">
        <f>D37/36</f>
        <v>43</v>
      </c>
      <c r="D37" s="39">
        <f>SUM(E37:H37)</f>
        <v>1548</v>
      </c>
      <c r="E37" s="41">
        <f>E18+E19+E20+E26+E27+E33</f>
        <v>88</v>
      </c>
      <c r="F37" s="41">
        <f>F18+F19+F20+F26+F27+F33</f>
        <v>88</v>
      </c>
      <c r="G37" s="41">
        <f>G18+G19+G20+G26+G27+G33</f>
        <v>156</v>
      </c>
      <c r="H37" s="41">
        <f>H18+H19+H20+H26+H27+H33</f>
        <v>1216</v>
      </c>
      <c r="I37" s="188">
        <v>9</v>
      </c>
      <c r="J37" s="257">
        <f>(E37+F37+G37*0.2)/I37</f>
        <v>23.022222222222222</v>
      </c>
      <c r="K37" s="7"/>
    </row>
    <row r="38" spans="1:11" ht="15.75" thickBot="1">
      <c r="A38" s="7"/>
      <c r="B38" s="25" t="s">
        <v>181</v>
      </c>
      <c r="C38" s="26">
        <f>D38/36</f>
        <v>60</v>
      </c>
      <c r="D38" s="20">
        <f>SUM(D36:D37)</f>
        <v>2160</v>
      </c>
      <c r="E38" s="26">
        <f>SUM(E36:E37)</f>
        <v>152</v>
      </c>
      <c r="F38" s="26">
        <f>SUM(F36:F37)</f>
        <v>152</v>
      </c>
      <c r="G38" s="26">
        <f>SUM(G36:G37)</f>
        <v>240</v>
      </c>
      <c r="H38" s="26">
        <f>SUM(H36:H37)</f>
        <v>1616</v>
      </c>
      <c r="I38" s="21"/>
      <c r="J38" s="21"/>
      <c r="K38" s="7"/>
    </row>
    <row r="39" spans="1:11" ht="16.5" thickBot="1">
      <c r="A39" s="7"/>
      <c r="B39" s="311" t="s">
        <v>34</v>
      </c>
      <c r="C39" s="311"/>
      <c r="D39" s="311"/>
      <c r="E39" s="287"/>
      <c r="F39" s="287"/>
      <c r="G39" s="7"/>
      <c r="H39" s="7"/>
      <c r="I39" s="7"/>
      <c r="J39" s="7"/>
      <c r="K39" s="7"/>
    </row>
    <row r="40" spans="1:11" ht="15.75" thickBot="1">
      <c r="A40" s="7"/>
      <c r="B40" s="27"/>
      <c r="C40" s="290" t="s">
        <v>35</v>
      </c>
      <c r="D40" s="291"/>
      <c r="E40" s="290" t="s">
        <v>162</v>
      </c>
      <c r="F40" s="292"/>
      <c r="G40" s="7"/>
      <c r="H40" s="7"/>
      <c r="I40" s="7"/>
      <c r="J40" s="7"/>
      <c r="K40" s="7"/>
    </row>
    <row r="41" spans="1:11" ht="15.75" thickBot="1">
      <c r="A41" s="7"/>
      <c r="B41" s="29"/>
      <c r="C41" s="309" t="s">
        <v>110</v>
      </c>
      <c r="D41" s="310"/>
      <c r="E41" s="23">
        <v>9</v>
      </c>
      <c r="F41" s="23">
        <v>10</v>
      </c>
      <c r="G41" s="7"/>
      <c r="H41" s="7"/>
      <c r="I41" s="7"/>
      <c r="J41" s="7"/>
      <c r="K41" s="7"/>
    </row>
    <row r="42" spans="1:11" ht="15">
      <c r="A42" s="7"/>
      <c r="B42" s="77" t="s">
        <v>37</v>
      </c>
      <c r="C42" s="297">
        <f>SUM(E42:F42)</f>
        <v>6</v>
      </c>
      <c r="D42" s="326"/>
      <c r="E42" s="116">
        <f>COUNTIF($I$16:$I$32,9)</f>
        <v>2</v>
      </c>
      <c r="F42" s="80">
        <f>COUNTIF($I$16:$I$32,10)</f>
        <v>4</v>
      </c>
      <c r="G42" s="7"/>
      <c r="H42" s="7"/>
      <c r="I42" s="7"/>
      <c r="J42" s="7"/>
      <c r="K42" s="7"/>
    </row>
    <row r="43" spans="1:11" ht="15.75" thickBot="1">
      <c r="A43" s="7"/>
      <c r="B43" s="30" t="s">
        <v>38</v>
      </c>
      <c r="C43" s="299">
        <f>SUM(E43:F43)</f>
        <v>5</v>
      </c>
      <c r="D43" s="327"/>
      <c r="E43" s="187">
        <f>COUNTIF($J$16:$J$32,9)</f>
        <v>2</v>
      </c>
      <c r="F43" s="138">
        <f>COUNTIF($J$16:$J$32,10)</f>
        <v>3</v>
      </c>
      <c r="G43" s="7"/>
      <c r="H43" s="7"/>
      <c r="I43" s="7"/>
      <c r="J43" s="7"/>
      <c r="K43" s="7"/>
    </row>
    <row r="44" spans="1:11" ht="15.75" thickBot="1">
      <c r="A44" s="7"/>
      <c r="B44" s="31"/>
      <c r="C44" s="307" t="s">
        <v>139</v>
      </c>
      <c r="D44" s="308"/>
      <c r="E44" s="307" t="s">
        <v>140</v>
      </c>
      <c r="F44" s="308"/>
      <c r="G44" s="7"/>
      <c r="H44" s="7"/>
      <c r="I44" s="7"/>
      <c r="J44" s="7"/>
      <c r="K44" s="7"/>
    </row>
    <row r="45" spans="1:11" ht="15.75" thickBot="1">
      <c r="A45" s="7"/>
      <c r="B45" s="29" t="s">
        <v>39</v>
      </c>
      <c r="C45" s="307">
        <v>10</v>
      </c>
      <c r="D45" s="308"/>
      <c r="E45" s="307">
        <v>13</v>
      </c>
      <c r="F45" s="308"/>
      <c r="G45" s="7"/>
      <c r="H45" s="281" t="s">
        <v>141</v>
      </c>
      <c r="I45" s="324"/>
      <c r="J45" s="324"/>
      <c r="K45" s="325"/>
    </row>
    <row r="46" spans="1:11" ht="21.75" customHeight="1" thickBot="1">
      <c r="A46" s="7"/>
      <c r="B46" s="264" t="s">
        <v>161</v>
      </c>
      <c r="C46" s="305">
        <v>10</v>
      </c>
      <c r="D46" s="306"/>
      <c r="E46" s="305">
        <v>2</v>
      </c>
      <c r="F46" s="306"/>
      <c r="G46" s="34"/>
      <c r="H46" s="281" t="s">
        <v>228</v>
      </c>
      <c r="I46" s="324"/>
      <c r="J46" s="324"/>
      <c r="K46" s="325"/>
    </row>
    <row r="50" spans="2:11" ht="18.75">
      <c r="B50" s="49" t="s">
        <v>107</v>
      </c>
      <c r="E50" s="293" t="s">
        <v>177</v>
      </c>
      <c r="F50" s="293"/>
      <c r="G50" s="293"/>
      <c r="H50" s="293"/>
      <c r="I50" s="293"/>
      <c r="J50" s="293"/>
      <c r="K50" s="293"/>
    </row>
    <row r="51" spans="2:10" ht="18.75">
      <c r="B51" s="49"/>
      <c r="E51" s="50"/>
      <c r="F51" s="50"/>
      <c r="G51" s="50"/>
      <c r="H51" s="50"/>
      <c r="I51" s="50"/>
      <c r="J51" s="50"/>
    </row>
    <row r="52" spans="2:11" ht="18.75">
      <c r="B52" s="49" t="s">
        <v>97</v>
      </c>
      <c r="E52" s="293" t="s">
        <v>98</v>
      </c>
      <c r="F52" s="293"/>
      <c r="G52" s="293"/>
      <c r="H52" s="293"/>
      <c r="I52" s="293"/>
      <c r="J52" s="293"/>
      <c r="K52" s="293"/>
    </row>
  </sheetData>
  <sheetProtection/>
  <mergeCells count="39">
    <mergeCell ref="A33:B33"/>
    <mergeCell ref="B34:H34"/>
    <mergeCell ref="C46:D46"/>
    <mergeCell ref="E46:F46"/>
    <mergeCell ref="B39:F39"/>
    <mergeCell ref="C41:D41"/>
    <mergeCell ref="H45:K45"/>
    <mergeCell ref="H46:K46"/>
    <mergeCell ref="A14:K14"/>
    <mergeCell ref="C40:D40"/>
    <mergeCell ref="E40:F40"/>
    <mergeCell ref="A15:K15"/>
    <mergeCell ref="A21:B21"/>
    <mergeCell ref="A22:K22"/>
    <mergeCell ref="A23:K23"/>
    <mergeCell ref="A28:B28"/>
    <mergeCell ref="A29:K29"/>
    <mergeCell ref="C30:F30"/>
    <mergeCell ref="A9:K9"/>
    <mergeCell ref="H3:K3"/>
    <mergeCell ref="D10:H10"/>
    <mergeCell ref="I10:J10"/>
    <mergeCell ref="A8:K8"/>
    <mergeCell ref="A10:A12"/>
    <mergeCell ref="E11:F11"/>
    <mergeCell ref="I11:J11"/>
    <mergeCell ref="I2:K2"/>
    <mergeCell ref="I5:K5"/>
    <mergeCell ref="A6:K6"/>
    <mergeCell ref="A7:K7"/>
    <mergeCell ref="H4:K4"/>
    <mergeCell ref="E52:K52"/>
    <mergeCell ref="E50:K50"/>
    <mergeCell ref="C42:D42"/>
    <mergeCell ref="C43:D43"/>
    <mergeCell ref="C44:D44"/>
    <mergeCell ref="C45:D45"/>
    <mergeCell ref="E45:F45"/>
    <mergeCell ref="E44:F44"/>
  </mergeCells>
  <printOptions/>
  <pageMargins left="0.37" right="0.16" top="0.35" bottom="0.32" header="0.22" footer="0.1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L77"/>
  <sheetViews>
    <sheetView zoomScale="75" zoomScaleNormal="75" zoomScalePageLayoutView="0" workbookViewId="0" topLeftCell="A8">
      <selection activeCell="K36" sqref="K36"/>
    </sheetView>
  </sheetViews>
  <sheetFormatPr defaultColWidth="9.00390625" defaultRowHeight="12.75"/>
  <cols>
    <col min="1" max="1" width="4.25390625" style="0" customWidth="1"/>
    <col min="2" max="2" width="34.625" style="0" customWidth="1"/>
    <col min="3" max="3" width="8.00390625" style="0" customWidth="1"/>
    <col min="4" max="4" width="8.625" style="0" customWidth="1"/>
    <col min="5" max="5" width="7.75390625" style="0" customWidth="1"/>
    <col min="7" max="7" width="7.375" style="0" customWidth="1"/>
    <col min="8" max="8" width="7.125" style="0" customWidth="1"/>
    <col min="9" max="9" width="6.625" style="0" customWidth="1"/>
    <col min="10" max="10" width="7.75390625" style="0" customWidth="1"/>
    <col min="11" max="11" width="17.375" style="0" customWidth="1"/>
  </cols>
  <sheetData>
    <row r="1" ht="24" customHeight="1">
      <c r="K1" s="33" t="s">
        <v>40</v>
      </c>
    </row>
    <row r="2" spans="9:11" ht="15">
      <c r="I2" s="317" t="s">
        <v>41</v>
      </c>
      <c r="J2" s="317"/>
      <c r="K2" s="317"/>
    </row>
    <row r="3" spans="8:11" ht="15">
      <c r="H3" s="333" t="s">
        <v>104</v>
      </c>
      <c r="I3" s="333"/>
      <c r="J3" s="333"/>
      <c r="K3" s="333"/>
    </row>
    <row r="4" spans="8:11" ht="15">
      <c r="H4" s="318" t="s">
        <v>173</v>
      </c>
      <c r="I4" s="318"/>
      <c r="J4" s="318"/>
      <c r="K4" s="318"/>
    </row>
    <row r="5" spans="9:11" ht="15">
      <c r="I5" s="332" t="s">
        <v>90</v>
      </c>
      <c r="J5" s="332"/>
      <c r="K5" s="332"/>
    </row>
    <row r="6" spans="1:11" ht="18">
      <c r="A6" s="363" t="s">
        <v>0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</row>
    <row r="7" spans="1:11" ht="18">
      <c r="A7" s="363" t="s">
        <v>159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</row>
    <row r="8" spans="1:11" ht="18">
      <c r="A8" s="363" t="s">
        <v>108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</row>
    <row r="9" spans="1:11" ht="18">
      <c r="A9" s="304" t="s">
        <v>2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</row>
    <row r="10" spans="1:11" ht="19.5" thickBot="1">
      <c r="A10" s="322" t="s">
        <v>3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</row>
    <row r="11" spans="1:11" ht="15.75" customHeight="1" thickBot="1">
      <c r="A11" s="294" t="s">
        <v>223</v>
      </c>
      <c r="B11" s="117" t="s">
        <v>109</v>
      </c>
      <c r="C11" s="64" t="s">
        <v>5</v>
      </c>
      <c r="D11" s="307" t="s">
        <v>6</v>
      </c>
      <c r="E11" s="338"/>
      <c r="F11" s="338"/>
      <c r="G11" s="338"/>
      <c r="H11" s="338"/>
      <c r="I11" s="290" t="s">
        <v>149</v>
      </c>
      <c r="J11" s="292"/>
      <c r="K11" s="64" t="s">
        <v>8</v>
      </c>
    </row>
    <row r="12" spans="1:11" ht="15.75" thickBot="1">
      <c r="A12" s="295"/>
      <c r="B12" s="40" t="s">
        <v>9</v>
      </c>
      <c r="C12" s="67" t="s">
        <v>10</v>
      </c>
      <c r="D12" s="117" t="s">
        <v>11</v>
      </c>
      <c r="E12" s="338" t="s">
        <v>12</v>
      </c>
      <c r="F12" s="338"/>
      <c r="G12" s="117"/>
      <c r="H12" s="117"/>
      <c r="I12" s="368" t="s">
        <v>13</v>
      </c>
      <c r="J12" s="310"/>
      <c r="K12" s="67" t="s">
        <v>150</v>
      </c>
    </row>
    <row r="13" spans="1:11" ht="15.75" thickBot="1">
      <c r="A13" s="296"/>
      <c r="B13" s="30"/>
      <c r="C13" s="60" t="s">
        <v>15</v>
      </c>
      <c r="D13" s="30"/>
      <c r="E13" s="58" t="s">
        <v>16</v>
      </c>
      <c r="F13" s="23" t="s">
        <v>17</v>
      </c>
      <c r="G13" s="30" t="s">
        <v>111</v>
      </c>
      <c r="H13" s="30" t="s">
        <v>19</v>
      </c>
      <c r="I13" s="58" t="s">
        <v>20</v>
      </c>
      <c r="J13" s="23" t="s">
        <v>21</v>
      </c>
      <c r="K13" s="60" t="s">
        <v>22</v>
      </c>
    </row>
    <row r="14" spans="1:11" ht="16.5" thickBot="1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</row>
    <row r="15" spans="1:12" ht="15.75">
      <c r="A15" s="367" t="s">
        <v>112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55"/>
    </row>
    <row r="16" spans="1:12" ht="16.5" thickBot="1">
      <c r="A16" s="287" t="s">
        <v>76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55"/>
    </row>
    <row r="17" spans="1:11" ht="15">
      <c r="A17" s="356" t="s">
        <v>113</v>
      </c>
      <c r="B17" s="206" t="s">
        <v>114</v>
      </c>
      <c r="C17" s="349">
        <f>D17/36</f>
        <v>5</v>
      </c>
      <c r="D17" s="349">
        <f>SUM(E17:H17)</f>
        <v>180</v>
      </c>
      <c r="E17" s="349">
        <v>18</v>
      </c>
      <c r="F17" s="349">
        <v>18</v>
      </c>
      <c r="G17" s="349">
        <v>24</v>
      </c>
      <c r="H17" s="349">
        <v>120</v>
      </c>
      <c r="I17" s="349"/>
      <c r="J17" s="349">
        <v>9</v>
      </c>
      <c r="K17" s="350" t="s">
        <v>51</v>
      </c>
    </row>
    <row r="18" spans="1:11" ht="15">
      <c r="A18" s="354"/>
      <c r="B18" s="207" t="s">
        <v>115</v>
      </c>
      <c r="C18" s="345"/>
      <c r="D18" s="345"/>
      <c r="E18" s="345"/>
      <c r="F18" s="345"/>
      <c r="G18" s="345"/>
      <c r="H18" s="345"/>
      <c r="I18" s="345"/>
      <c r="J18" s="345"/>
      <c r="K18" s="348"/>
    </row>
    <row r="19" spans="1:11" ht="15">
      <c r="A19" s="353" t="s">
        <v>116</v>
      </c>
      <c r="B19" s="208" t="s">
        <v>119</v>
      </c>
      <c r="C19" s="346">
        <f>D19/36</f>
        <v>5</v>
      </c>
      <c r="D19" s="346">
        <f>SUM(E19:H19)</f>
        <v>180</v>
      </c>
      <c r="E19" s="346">
        <v>18</v>
      </c>
      <c r="F19" s="346">
        <v>18</v>
      </c>
      <c r="G19" s="346">
        <v>24</v>
      </c>
      <c r="H19" s="346">
        <v>120</v>
      </c>
      <c r="I19" s="346"/>
      <c r="J19" s="346">
        <v>9</v>
      </c>
      <c r="K19" s="347" t="s">
        <v>51</v>
      </c>
    </row>
    <row r="20" spans="1:11" ht="15">
      <c r="A20" s="355"/>
      <c r="B20" s="209" t="s">
        <v>120</v>
      </c>
      <c r="C20" s="339"/>
      <c r="D20" s="339"/>
      <c r="E20" s="339"/>
      <c r="F20" s="339"/>
      <c r="G20" s="339"/>
      <c r="H20" s="339"/>
      <c r="I20" s="339"/>
      <c r="J20" s="339"/>
      <c r="K20" s="341"/>
    </row>
    <row r="21" spans="1:11" ht="15">
      <c r="A21" s="354"/>
      <c r="B21" s="207" t="s">
        <v>121</v>
      </c>
      <c r="C21" s="345"/>
      <c r="D21" s="345"/>
      <c r="E21" s="345"/>
      <c r="F21" s="345"/>
      <c r="G21" s="345"/>
      <c r="H21" s="345"/>
      <c r="I21" s="345"/>
      <c r="J21" s="345"/>
      <c r="K21" s="348"/>
    </row>
    <row r="22" spans="1:11" ht="15">
      <c r="A22" s="213" t="s">
        <v>68</v>
      </c>
      <c r="B22" s="185" t="s">
        <v>93</v>
      </c>
      <c r="C22" s="214">
        <f>D22/36</f>
        <v>4</v>
      </c>
      <c r="D22" s="216">
        <f>SUM(E22:H22)</f>
        <v>144</v>
      </c>
      <c r="E22" s="214">
        <v>16</v>
      </c>
      <c r="F22" s="216">
        <v>16</v>
      </c>
      <c r="G22" s="214">
        <v>20</v>
      </c>
      <c r="H22" s="216">
        <v>92</v>
      </c>
      <c r="I22" s="214"/>
      <c r="J22" s="216">
        <v>10</v>
      </c>
      <c r="K22" s="215" t="s">
        <v>51</v>
      </c>
    </row>
    <row r="23" spans="1:11" ht="15">
      <c r="A23" s="355" t="s">
        <v>122</v>
      </c>
      <c r="B23" s="209" t="s">
        <v>117</v>
      </c>
      <c r="C23" s="346">
        <f>D23/36</f>
        <v>5</v>
      </c>
      <c r="D23" s="346">
        <f>SUM(E23:H23)</f>
        <v>180</v>
      </c>
      <c r="E23" s="346">
        <v>18</v>
      </c>
      <c r="F23" s="346">
        <v>18</v>
      </c>
      <c r="G23" s="346">
        <v>24</v>
      </c>
      <c r="H23" s="346">
        <v>120</v>
      </c>
      <c r="I23" s="346"/>
      <c r="J23" s="346">
        <v>10</v>
      </c>
      <c r="K23" s="347" t="s">
        <v>51</v>
      </c>
    </row>
    <row r="24" spans="1:11" ht="15.75" thickBot="1">
      <c r="A24" s="357"/>
      <c r="B24" s="210" t="s">
        <v>118</v>
      </c>
      <c r="C24" s="340"/>
      <c r="D24" s="340"/>
      <c r="E24" s="340"/>
      <c r="F24" s="340"/>
      <c r="G24" s="340"/>
      <c r="H24" s="340"/>
      <c r="I24" s="340"/>
      <c r="J24" s="340"/>
      <c r="K24" s="342"/>
    </row>
    <row r="25" spans="1:11" ht="15.75" thickBot="1">
      <c r="A25" s="288" t="s">
        <v>26</v>
      </c>
      <c r="B25" s="358"/>
      <c r="C25" s="73">
        <f>D25/36</f>
        <v>19</v>
      </c>
      <c r="D25" s="74">
        <f>SUM(D17:D23)</f>
        <v>684</v>
      </c>
      <c r="E25" s="73">
        <f>SUM(E17:E23)</f>
        <v>70</v>
      </c>
      <c r="F25" s="73">
        <f>SUM(F17:F23)</f>
        <v>70</v>
      </c>
      <c r="G25" s="73">
        <f>SUM(G17:G23)</f>
        <v>92</v>
      </c>
      <c r="H25" s="73">
        <f>SUM(H17:H23)</f>
        <v>452</v>
      </c>
      <c r="I25" s="56"/>
      <c r="J25" s="56"/>
      <c r="K25" s="56"/>
    </row>
    <row r="26" spans="1:11" ht="15.75">
      <c r="A26" s="364" t="s">
        <v>144</v>
      </c>
      <c r="B26" s="364"/>
      <c r="C26" s="364"/>
      <c r="D26" s="364"/>
      <c r="E26" s="364"/>
      <c r="F26" s="364"/>
      <c r="G26" s="364"/>
      <c r="H26" s="364"/>
      <c r="I26" s="364"/>
      <c r="J26" s="364"/>
      <c r="K26" s="364"/>
    </row>
    <row r="27" spans="1:11" ht="16.5" thickBot="1">
      <c r="A27" s="311" t="s">
        <v>76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</row>
    <row r="28" spans="1:11" ht="15.75" customHeight="1">
      <c r="A28" s="356" t="s">
        <v>124</v>
      </c>
      <c r="B28" s="113" t="s">
        <v>114</v>
      </c>
      <c r="C28" s="349">
        <f>D28/36</f>
        <v>5</v>
      </c>
      <c r="D28" s="349">
        <f>SUM(E28:H28)</f>
        <v>180</v>
      </c>
      <c r="E28" s="349">
        <v>18</v>
      </c>
      <c r="F28" s="349">
        <v>18</v>
      </c>
      <c r="G28" s="349">
        <v>24</v>
      </c>
      <c r="H28" s="349">
        <v>120</v>
      </c>
      <c r="I28" s="349">
        <v>9</v>
      </c>
      <c r="J28" s="349" t="s">
        <v>1</v>
      </c>
      <c r="K28" s="350" t="s">
        <v>51</v>
      </c>
    </row>
    <row r="29" spans="1:11" ht="15.75" customHeight="1">
      <c r="A29" s="354"/>
      <c r="B29" s="112" t="s">
        <v>123</v>
      </c>
      <c r="C29" s="345"/>
      <c r="D29" s="345"/>
      <c r="E29" s="345"/>
      <c r="F29" s="345"/>
      <c r="G29" s="345"/>
      <c r="H29" s="345"/>
      <c r="I29" s="345"/>
      <c r="J29" s="345"/>
      <c r="K29" s="348"/>
    </row>
    <row r="30" spans="1:11" ht="15.75" customHeight="1">
      <c r="A30" s="114" t="s">
        <v>125</v>
      </c>
      <c r="B30" s="112" t="s">
        <v>52</v>
      </c>
      <c r="C30" s="271">
        <f>D30/36</f>
        <v>4</v>
      </c>
      <c r="D30" s="279">
        <f>SUM(E30:H30)</f>
        <v>144</v>
      </c>
      <c r="E30" s="271">
        <v>16</v>
      </c>
      <c r="F30" s="279">
        <v>16</v>
      </c>
      <c r="G30" s="271">
        <v>20</v>
      </c>
      <c r="H30" s="279">
        <v>92</v>
      </c>
      <c r="I30" s="271"/>
      <c r="J30" s="271">
        <v>10</v>
      </c>
      <c r="K30" s="280" t="s">
        <v>51</v>
      </c>
    </row>
    <row r="31" spans="1:11" ht="15">
      <c r="A31" s="353" t="s">
        <v>126</v>
      </c>
      <c r="B31" s="136" t="s">
        <v>127</v>
      </c>
      <c r="C31" s="346">
        <f>D31/36</f>
        <v>4</v>
      </c>
      <c r="D31" s="346">
        <f>SUM(E31:H31)</f>
        <v>144</v>
      </c>
      <c r="E31" s="346">
        <v>16</v>
      </c>
      <c r="F31" s="346">
        <v>16</v>
      </c>
      <c r="G31" s="346">
        <v>20</v>
      </c>
      <c r="H31" s="346">
        <v>92</v>
      </c>
      <c r="I31" s="346">
        <v>10</v>
      </c>
      <c r="J31" s="346"/>
      <c r="K31" s="347" t="s">
        <v>51</v>
      </c>
    </row>
    <row r="32" spans="1:11" ht="15">
      <c r="A32" s="354"/>
      <c r="B32" s="109" t="s">
        <v>128</v>
      </c>
      <c r="C32" s="345"/>
      <c r="D32" s="345"/>
      <c r="E32" s="345"/>
      <c r="F32" s="345"/>
      <c r="G32" s="345"/>
      <c r="H32" s="345"/>
      <c r="I32" s="345"/>
      <c r="J32" s="345"/>
      <c r="K32" s="348"/>
    </row>
    <row r="33" spans="1:11" ht="15">
      <c r="A33" s="355" t="s">
        <v>129</v>
      </c>
      <c r="B33" s="110" t="s">
        <v>130</v>
      </c>
      <c r="C33" s="339">
        <f>D33/36</f>
        <v>4</v>
      </c>
      <c r="D33" s="339">
        <f>SUM(E33:H33)</f>
        <v>144</v>
      </c>
      <c r="E33" s="339">
        <v>16</v>
      </c>
      <c r="F33" s="339">
        <v>16</v>
      </c>
      <c r="G33" s="339">
        <v>20</v>
      </c>
      <c r="H33" s="339">
        <v>92</v>
      </c>
      <c r="I33" s="339">
        <v>10</v>
      </c>
      <c r="J33" s="339"/>
      <c r="K33" s="347" t="s">
        <v>45</v>
      </c>
    </row>
    <row r="34" spans="1:11" ht="15">
      <c r="A34" s="354"/>
      <c r="B34" s="109" t="s">
        <v>131</v>
      </c>
      <c r="C34" s="345"/>
      <c r="D34" s="345"/>
      <c r="E34" s="345"/>
      <c r="F34" s="345"/>
      <c r="G34" s="345"/>
      <c r="H34" s="345"/>
      <c r="I34" s="345"/>
      <c r="J34" s="345"/>
      <c r="K34" s="348"/>
    </row>
    <row r="35" spans="1:11" ht="17.25" customHeight="1" thickBot="1">
      <c r="A35" s="115" t="s">
        <v>132</v>
      </c>
      <c r="B35" s="109" t="s">
        <v>94</v>
      </c>
      <c r="C35" s="217">
        <f>D35/36</f>
        <v>4</v>
      </c>
      <c r="D35" s="216">
        <f>SUM(E35:H35)</f>
        <v>144</v>
      </c>
      <c r="E35" s="217">
        <v>16</v>
      </c>
      <c r="F35" s="216">
        <v>16</v>
      </c>
      <c r="G35" s="214">
        <v>20</v>
      </c>
      <c r="H35" s="216">
        <v>92</v>
      </c>
      <c r="I35" s="217">
        <v>10</v>
      </c>
      <c r="J35" s="217"/>
      <c r="K35" s="218" t="s">
        <v>45</v>
      </c>
    </row>
    <row r="36" spans="1:11" ht="15.75" thickBot="1">
      <c r="A36" s="343" t="s">
        <v>26</v>
      </c>
      <c r="B36" s="361"/>
      <c r="C36" s="26">
        <f>D36/36</f>
        <v>21</v>
      </c>
      <c r="D36" s="26">
        <f>SUM(D28:D35)</f>
        <v>756</v>
      </c>
      <c r="E36" s="26">
        <f>SUM(E28:E35)</f>
        <v>82</v>
      </c>
      <c r="F36" s="26">
        <f>SUM(F28:F35)</f>
        <v>82</v>
      </c>
      <c r="G36" s="26">
        <f>SUM(G28:G35)</f>
        <v>104</v>
      </c>
      <c r="H36" s="26">
        <f>SUM(H28:H35)</f>
        <v>488</v>
      </c>
      <c r="I36" s="54"/>
      <c r="J36" s="54"/>
      <c r="K36" s="54"/>
    </row>
    <row r="37" spans="1:11" ht="15.75">
      <c r="A37" s="364" t="s">
        <v>133</v>
      </c>
      <c r="B37" s="364"/>
      <c r="C37" s="364"/>
      <c r="D37" s="364"/>
      <c r="E37" s="364"/>
      <c r="F37" s="364"/>
      <c r="G37" s="364"/>
      <c r="H37" s="364"/>
      <c r="I37" s="364"/>
      <c r="J37" s="364"/>
      <c r="K37" s="364"/>
    </row>
    <row r="38" spans="1:11" ht="16.5" thickBot="1">
      <c r="A38" s="311" t="s">
        <v>76</v>
      </c>
      <c r="B38" s="311"/>
      <c r="C38" s="287"/>
      <c r="D38" s="287"/>
      <c r="E38" s="287"/>
      <c r="F38" s="287"/>
      <c r="G38" s="287"/>
      <c r="H38" s="287"/>
      <c r="I38" s="287"/>
      <c r="J38" s="287"/>
      <c r="K38" s="287"/>
    </row>
    <row r="39" spans="1:11" ht="18" customHeight="1">
      <c r="A39" s="241" t="s">
        <v>156</v>
      </c>
      <c r="B39" s="239" t="s">
        <v>77</v>
      </c>
      <c r="C39" s="219">
        <f>D39/36</f>
        <v>10</v>
      </c>
      <c r="D39" s="220">
        <f>SUM(E39:H39)</f>
        <v>360</v>
      </c>
      <c r="E39" s="221">
        <v>0</v>
      </c>
      <c r="F39" s="220">
        <v>0</v>
      </c>
      <c r="G39" s="221">
        <v>20</v>
      </c>
      <c r="H39" s="220">
        <v>340</v>
      </c>
      <c r="I39" s="221">
        <v>10</v>
      </c>
      <c r="J39" s="220"/>
      <c r="K39" s="222" t="s">
        <v>51</v>
      </c>
    </row>
    <row r="40" spans="1:11" ht="15">
      <c r="A40" s="353" t="s">
        <v>157</v>
      </c>
      <c r="B40" s="110" t="s">
        <v>134</v>
      </c>
      <c r="C40" s="339">
        <f>D40/36</f>
        <v>10</v>
      </c>
      <c r="D40" s="339">
        <f>SUM(E40:H40)</f>
        <v>360</v>
      </c>
      <c r="E40" s="339">
        <v>0</v>
      </c>
      <c r="F40" s="339">
        <v>0</v>
      </c>
      <c r="G40" s="339">
        <v>20</v>
      </c>
      <c r="H40" s="339">
        <v>340</v>
      </c>
      <c r="I40" s="339">
        <v>10</v>
      </c>
      <c r="J40" s="339"/>
      <c r="K40" s="341" t="s">
        <v>135</v>
      </c>
    </row>
    <row r="41" spans="1:11" ht="15.75" thickBot="1">
      <c r="A41" s="357"/>
      <c r="B41" s="240" t="s">
        <v>155</v>
      </c>
      <c r="C41" s="340"/>
      <c r="D41" s="340"/>
      <c r="E41" s="340"/>
      <c r="F41" s="340"/>
      <c r="G41" s="340"/>
      <c r="H41" s="340"/>
      <c r="I41" s="340"/>
      <c r="J41" s="340"/>
      <c r="K41" s="342"/>
    </row>
    <row r="42" spans="1:11" ht="16.5" thickBot="1">
      <c r="A42" s="343" t="s">
        <v>26</v>
      </c>
      <c r="B42" s="344"/>
      <c r="C42" s="128">
        <f>SUM(C39:C40)</f>
        <v>20</v>
      </c>
      <c r="D42" s="126">
        <f>SUM(D39:D40)</f>
        <v>720</v>
      </c>
      <c r="E42" s="127">
        <f>SUM(E39:E41)</f>
        <v>0</v>
      </c>
      <c r="F42" s="126">
        <f>SUM(F39:F40)</f>
        <v>0</v>
      </c>
      <c r="G42" s="126">
        <f>SUM(G39:G40)</f>
        <v>40</v>
      </c>
      <c r="H42" s="126">
        <f>SUM(H39:H40)</f>
        <v>680</v>
      </c>
      <c r="I42" s="54"/>
      <c r="J42" s="54"/>
      <c r="K42" s="54"/>
    </row>
    <row r="43" spans="1:11" ht="20.25" customHeight="1" thickBot="1">
      <c r="A43" s="52"/>
      <c r="B43" s="311" t="s">
        <v>28</v>
      </c>
      <c r="C43" s="311"/>
      <c r="D43" s="311"/>
      <c r="E43" s="311"/>
      <c r="F43" s="311"/>
      <c r="G43" s="311"/>
      <c r="H43" s="311"/>
      <c r="J43" s="34"/>
      <c r="K43" s="34"/>
    </row>
    <row r="44" spans="1:11" ht="15.75" thickBot="1">
      <c r="A44" s="52"/>
      <c r="B44" s="66"/>
      <c r="C44" s="23" t="s">
        <v>81</v>
      </c>
      <c r="D44" s="57" t="s">
        <v>11</v>
      </c>
      <c r="E44" s="23" t="s">
        <v>147</v>
      </c>
      <c r="F44" s="57" t="s">
        <v>148</v>
      </c>
      <c r="G44" s="23" t="s">
        <v>31</v>
      </c>
      <c r="H44" s="22" t="s">
        <v>19</v>
      </c>
      <c r="I44" s="23" t="s">
        <v>225</v>
      </c>
      <c r="J44" s="23" t="s">
        <v>226</v>
      </c>
      <c r="K44" s="21"/>
    </row>
    <row r="45" spans="1:11" ht="15.75">
      <c r="A45" s="52"/>
      <c r="B45" s="118" t="s">
        <v>32</v>
      </c>
      <c r="C45" s="75">
        <f>D45/36</f>
        <v>15</v>
      </c>
      <c r="D45" s="76">
        <f>SUM(E45:H45)</f>
        <v>540</v>
      </c>
      <c r="E45" s="80">
        <f>E17+E19+E28</f>
        <v>54</v>
      </c>
      <c r="F45" s="80">
        <f>F17+F19+F28</f>
        <v>54</v>
      </c>
      <c r="G45" s="80">
        <f>G17+G19+G28</f>
        <v>72</v>
      </c>
      <c r="H45" s="80">
        <f>H17+H19+H28</f>
        <v>360</v>
      </c>
      <c r="I45" s="190">
        <v>9</v>
      </c>
      <c r="J45" s="256">
        <f>(E45+F45+G45*0.2)/I45</f>
        <v>13.600000000000001</v>
      </c>
      <c r="K45" s="21"/>
    </row>
    <row r="46" spans="1:10" ht="16.5" thickBot="1">
      <c r="A46" s="52"/>
      <c r="B46" s="252" t="s">
        <v>33</v>
      </c>
      <c r="C46" s="253">
        <f>D46/36</f>
        <v>45</v>
      </c>
      <c r="D46" s="258">
        <f>SUM(E46:H46)</f>
        <v>1620</v>
      </c>
      <c r="E46" s="255">
        <f>E22+E23+E30+E31+E33+E35+E42</f>
        <v>98</v>
      </c>
      <c r="F46" s="255">
        <f>F22+F23+F30+F31+F33+F35+F42</f>
        <v>98</v>
      </c>
      <c r="G46" s="255">
        <f>G22+G23+G30+G31+G33+G35+G42</f>
        <v>164</v>
      </c>
      <c r="H46" s="255">
        <f>H22+H23+H30+H31+H33+H35+H42</f>
        <v>1260</v>
      </c>
      <c r="I46" s="187">
        <v>9</v>
      </c>
      <c r="J46" s="257">
        <f>(E46+F46+G46*0.2)/I46</f>
        <v>25.422222222222224</v>
      </c>
    </row>
    <row r="47" spans="1:11" ht="15.75" thickBot="1">
      <c r="A47" s="52"/>
      <c r="B47" s="25" t="s">
        <v>180</v>
      </c>
      <c r="C47" s="26">
        <f>D47/36</f>
        <v>60</v>
      </c>
      <c r="D47" s="189">
        <f>SUM(E47:H47)</f>
        <v>2160</v>
      </c>
      <c r="E47" s="26">
        <f>SUM(E45:E46)</f>
        <v>152</v>
      </c>
      <c r="F47" s="189">
        <f>SUM(F45:F46)</f>
        <v>152</v>
      </c>
      <c r="G47" s="26">
        <f>SUM(G45:G46)</f>
        <v>236</v>
      </c>
      <c r="H47" s="20">
        <f>SUM(H45:H46)</f>
        <v>1620</v>
      </c>
      <c r="I47" s="21"/>
      <c r="J47" s="21"/>
      <c r="K47" s="21"/>
    </row>
    <row r="48" spans="1:11" ht="15.75" thickBot="1">
      <c r="A48" s="52"/>
      <c r="B48" s="119"/>
      <c r="C48" s="63"/>
      <c r="D48" s="63"/>
      <c r="E48" s="63"/>
      <c r="F48" s="63"/>
      <c r="G48" s="21"/>
      <c r="H48" s="21"/>
      <c r="I48" s="21"/>
      <c r="J48" s="21"/>
      <c r="K48" s="21"/>
    </row>
    <row r="49" spans="1:11" ht="15.75" thickBot="1">
      <c r="A49" s="52"/>
      <c r="B49" s="120" t="s">
        <v>136</v>
      </c>
      <c r="C49" s="290" t="s">
        <v>137</v>
      </c>
      <c r="D49" s="292"/>
      <c r="E49" s="365" t="s">
        <v>138</v>
      </c>
      <c r="F49" s="366"/>
      <c r="G49" s="21"/>
      <c r="H49" s="21"/>
      <c r="I49" s="21"/>
      <c r="J49" s="21"/>
      <c r="K49" s="21"/>
    </row>
    <row r="50" spans="1:11" ht="15.75" thickBot="1">
      <c r="A50" s="52"/>
      <c r="B50" s="121"/>
      <c r="C50" s="309" t="s">
        <v>110</v>
      </c>
      <c r="D50" s="310"/>
      <c r="E50" s="58">
        <v>9</v>
      </c>
      <c r="F50" s="23">
        <v>10</v>
      </c>
      <c r="G50" s="21"/>
      <c r="H50" s="21"/>
      <c r="I50" s="21"/>
      <c r="J50" s="21"/>
      <c r="K50" s="21"/>
    </row>
    <row r="51" spans="1:11" ht="15">
      <c r="A51" s="52"/>
      <c r="B51" s="122" t="s">
        <v>37</v>
      </c>
      <c r="C51" s="351">
        <f>SUM(E51:F51)</f>
        <v>6</v>
      </c>
      <c r="D51" s="352"/>
      <c r="E51" s="116">
        <f>COUNTIF($I$17:$I$40,9)</f>
        <v>1</v>
      </c>
      <c r="F51" s="80">
        <f>COUNTIF($I$17:$I$40,10)</f>
        <v>5</v>
      </c>
      <c r="G51" s="21"/>
      <c r="H51" s="21"/>
      <c r="I51" s="21"/>
      <c r="J51" s="21"/>
      <c r="K51" s="21"/>
    </row>
    <row r="52" spans="1:11" ht="15.75" thickBot="1">
      <c r="A52" s="52"/>
      <c r="B52" s="123" t="s">
        <v>38</v>
      </c>
      <c r="C52" s="351">
        <f>SUM(E52:F52)</f>
        <v>5</v>
      </c>
      <c r="D52" s="352"/>
      <c r="E52" s="187">
        <f>COUNTIF($J$17:$J$41,9)</f>
        <v>2</v>
      </c>
      <c r="F52" s="138">
        <f>COUNTIF($J$17:$J$41,10)</f>
        <v>3</v>
      </c>
      <c r="G52" s="21"/>
      <c r="H52" s="21"/>
      <c r="I52" s="21"/>
      <c r="J52" s="21"/>
      <c r="K52" s="21"/>
    </row>
    <row r="53" spans="1:11" ht="15.75" thickBot="1">
      <c r="A53" s="52"/>
      <c r="B53" s="66"/>
      <c r="C53" s="307" t="s">
        <v>139</v>
      </c>
      <c r="D53" s="308"/>
      <c r="E53" s="338" t="s">
        <v>140</v>
      </c>
      <c r="F53" s="310"/>
      <c r="G53" s="21"/>
      <c r="H53" s="21"/>
      <c r="I53" s="21"/>
      <c r="J53" s="21"/>
      <c r="K53" s="21"/>
    </row>
    <row r="54" spans="1:11" ht="16.5" thickBot="1">
      <c r="A54" s="52"/>
      <c r="B54" s="124" t="s">
        <v>39</v>
      </c>
      <c r="C54" s="359">
        <v>10</v>
      </c>
      <c r="D54" s="360"/>
      <c r="E54" s="362">
        <v>13</v>
      </c>
      <c r="F54" s="360"/>
      <c r="G54" s="125"/>
      <c r="H54" s="281" t="s">
        <v>141</v>
      </c>
      <c r="I54" s="324"/>
      <c r="J54" s="324"/>
      <c r="K54" s="325"/>
    </row>
    <row r="55" spans="1:11" ht="24" customHeight="1" thickBot="1">
      <c r="A55" s="52"/>
      <c r="B55" s="264" t="s">
        <v>161</v>
      </c>
      <c r="C55" s="305">
        <v>10</v>
      </c>
      <c r="D55" s="306"/>
      <c r="E55" s="305">
        <v>2</v>
      </c>
      <c r="F55" s="306"/>
      <c r="G55" s="21"/>
      <c r="H55" s="281" t="s">
        <v>228</v>
      </c>
      <c r="I55" s="324"/>
      <c r="J55" s="324"/>
      <c r="K55" s="325"/>
    </row>
    <row r="56" spans="1:11" ht="12.75">
      <c r="A56" s="52"/>
      <c r="C56" s="53"/>
      <c r="D56" s="53"/>
      <c r="E56" s="53"/>
      <c r="F56" s="34"/>
      <c r="G56" s="34"/>
      <c r="H56" s="34"/>
      <c r="I56" s="34"/>
      <c r="J56" s="34"/>
      <c r="K56" s="34"/>
    </row>
    <row r="57" spans="1:11" ht="18.75">
      <c r="A57" s="52"/>
      <c r="B57" s="49" t="s">
        <v>145</v>
      </c>
      <c r="E57" s="293" t="s">
        <v>146</v>
      </c>
      <c r="F57" s="293"/>
      <c r="G57" s="293"/>
      <c r="H57" s="293"/>
      <c r="I57" s="293"/>
      <c r="J57" s="293"/>
      <c r="K57" s="293"/>
    </row>
    <row r="58" spans="1:11" ht="9" customHeight="1">
      <c r="A58" s="52"/>
      <c r="B58" s="49"/>
      <c r="E58" s="50"/>
      <c r="F58" s="50"/>
      <c r="G58" s="50"/>
      <c r="H58" s="50"/>
      <c r="I58" s="50"/>
      <c r="J58" s="50"/>
      <c r="K58" s="34"/>
    </row>
    <row r="59" spans="1:11" ht="18.75">
      <c r="A59" s="52"/>
      <c r="B59" s="49" t="s">
        <v>97</v>
      </c>
      <c r="E59" s="293" t="s">
        <v>98</v>
      </c>
      <c r="F59" s="293"/>
      <c r="G59" s="293"/>
      <c r="H59" s="293"/>
      <c r="I59" s="293"/>
      <c r="J59" s="293"/>
      <c r="K59" s="293"/>
    </row>
    <row r="60" spans="1:11" ht="12.75">
      <c r="A60" s="52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12.75">
      <c r="A61" s="52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2.75">
      <c r="A62" s="52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12.75">
      <c r="A63" s="52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2.75">
      <c r="A64" s="52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12.75">
      <c r="A65" s="52"/>
      <c r="C65" s="34"/>
      <c r="D65" s="34"/>
      <c r="E65" s="34"/>
      <c r="F65" s="34"/>
      <c r="G65" s="34"/>
      <c r="H65" s="34"/>
      <c r="I65" s="34"/>
      <c r="J65" s="34"/>
      <c r="K65" s="34"/>
    </row>
    <row r="66" spans="1:11" ht="12.75">
      <c r="A66" s="52"/>
      <c r="C66" s="34"/>
      <c r="D66" s="34"/>
      <c r="E66" s="34"/>
      <c r="F66" s="34"/>
      <c r="G66" s="34"/>
      <c r="H66" s="34"/>
      <c r="I66" s="34"/>
      <c r="J66" s="34"/>
      <c r="K66" s="34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</sheetData>
  <sheetProtection/>
  <mergeCells count="109">
    <mergeCell ref="A7:K7"/>
    <mergeCell ref="H4:K4"/>
    <mergeCell ref="E12:F12"/>
    <mergeCell ref="I12:J12"/>
    <mergeCell ref="A11:A13"/>
    <mergeCell ref="D11:H11"/>
    <mergeCell ref="A9:K9"/>
    <mergeCell ref="A10:K10"/>
    <mergeCell ref="I11:J11"/>
    <mergeCell ref="I2:K2"/>
    <mergeCell ref="I5:K5"/>
    <mergeCell ref="A6:K6"/>
    <mergeCell ref="H3:K3"/>
    <mergeCell ref="E54:F54"/>
    <mergeCell ref="H54:K54"/>
    <mergeCell ref="H55:K55"/>
    <mergeCell ref="A8:K8"/>
    <mergeCell ref="A26:K26"/>
    <mergeCell ref="E49:F49"/>
    <mergeCell ref="A40:A41"/>
    <mergeCell ref="A37:K37"/>
    <mergeCell ref="H17:H18"/>
    <mergeCell ref="A15:K15"/>
    <mergeCell ref="C51:D51"/>
    <mergeCell ref="C53:D53"/>
    <mergeCell ref="C49:D49"/>
    <mergeCell ref="I40:I41"/>
    <mergeCell ref="H40:H41"/>
    <mergeCell ref="C50:D50"/>
    <mergeCell ref="E53:F53"/>
    <mergeCell ref="E57:K57"/>
    <mergeCell ref="E59:K59"/>
    <mergeCell ref="A33:A34"/>
    <mergeCell ref="A17:A18"/>
    <mergeCell ref="A23:A24"/>
    <mergeCell ref="A19:A21"/>
    <mergeCell ref="A28:A29"/>
    <mergeCell ref="A25:B25"/>
    <mergeCell ref="C54:D54"/>
    <mergeCell ref="A36:B36"/>
    <mergeCell ref="C55:D55"/>
    <mergeCell ref="E55:F55"/>
    <mergeCell ref="A16:K16"/>
    <mergeCell ref="A27:K27"/>
    <mergeCell ref="A38:K38"/>
    <mergeCell ref="C52:D52"/>
    <mergeCell ref="A31:A32"/>
    <mergeCell ref="C17:C18"/>
    <mergeCell ref="J17:J18"/>
    <mergeCell ref="K17:K18"/>
    <mergeCell ref="G17:G18"/>
    <mergeCell ref="F17:F18"/>
    <mergeCell ref="E17:E18"/>
    <mergeCell ref="D17:D18"/>
    <mergeCell ref="K23:K24"/>
    <mergeCell ref="J19:J21"/>
    <mergeCell ref="J23:J24"/>
    <mergeCell ref="I17:I18"/>
    <mergeCell ref="I19:I21"/>
    <mergeCell ref="I23:I24"/>
    <mergeCell ref="K19:K21"/>
    <mergeCell ref="C19:C21"/>
    <mergeCell ref="C23:C24"/>
    <mergeCell ref="D23:D24"/>
    <mergeCell ref="E23:E24"/>
    <mergeCell ref="E19:E21"/>
    <mergeCell ref="D19:D21"/>
    <mergeCell ref="G19:G21"/>
    <mergeCell ref="F19:F21"/>
    <mergeCell ref="I28:I29"/>
    <mergeCell ref="J28:J29"/>
    <mergeCell ref="G28:G29"/>
    <mergeCell ref="F28:F29"/>
    <mergeCell ref="H19:H21"/>
    <mergeCell ref="F23:F24"/>
    <mergeCell ref="G23:G24"/>
    <mergeCell ref="H23:H24"/>
    <mergeCell ref="K28:K29"/>
    <mergeCell ref="H28:H29"/>
    <mergeCell ref="H31:H32"/>
    <mergeCell ref="I31:I32"/>
    <mergeCell ref="C28:C29"/>
    <mergeCell ref="C31:C32"/>
    <mergeCell ref="D31:D32"/>
    <mergeCell ref="E31:E32"/>
    <mergeCell ref="E28:E29"/>
    <mergeCell ref="D28:D29"/>
    <mergeCell ref="F33:F34"/>
    <mergeCell ref="E33:E34"/>
    <mergeCell ref="F31:F32"/>
    <mergeCell ref="G31:G32"/>
    <mergeCell ref="D33:D34"/>
    <mergeCell ref="C40:C41"/>
    <mergeCell ref="J31:J32"/>
    <mergeCell ref="K31:K32"/>
    <mergeCell ref="C33:C34"/>
    <mergeCell ref="I33:I34"/>
    <mergeCell ref="J33:J34"/>
    <mergeCell ref="K33:K34"/>
    <mergeCell ref="H33:H34"/>
    <mergeCell ref="G33:G34"/>
    <mergeCell ref="J40:J41"/>
    <mergeCell ref="K40:K41"/>
    <mergeCell ref="B43:H43"/>
    <mergeCell ref="G40:G41"/>
    <mergeCell ref="F40:F41"/>
    <mergeCell ref="E40:E41"/>
    <mergeCell ref="D40:D41"/>
    <mergeCell ref="A42:B42"/>
  </mergeCells>
  <printOptions/>
  <pageMargins left="0.24" right="0.16" top="0.26" bottom="0.17" header="0.17" footer="0.28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K62"/>
  <sheetViews>
    <sheetView zoomScale="75" zoomScaleNormal="75" zoomScalePageLayoutView="0" workbookViewId="0" topLeftCell="A6">
      <selection activeCell="M33" sqref="M33"/>
    </sheetView>
  </sheetViews>
  <sheetFormatPr defaultColWidth="9.00390625" defaultRowHeight="12.75"/>
  <cols>
    <col min="1" max="1" width="4.25390625" style="0" customWidth="1"/>
    <col min="2" max="2" width="35.625" style="0" customWidth="1"/>
    <col min="3" max="3" width="7.875" style="0" customWidth="1"/>
    <col min="4" max="4" width="8.125" style="0" customWidth="1"/>
    <col min="5" max="5" width="7.875" style="0" customWidth="1"/>
    <col min="6" max="6" width="8.875" style="0" customWidth="1"/>
    <col min="7" max="7" width="7.875" style="0" customWidth="1"/>
    <col min="8" max="8" width="7.125" style="0" customWidth="1"/>
    <col min="9" max="9" width="6.75390625" style="0" customWidth="1"/>
    <col min="10" max="10" width="7.625" style="0" customWidth="1"/>
    <col min="11" max="11" width="17.25390625" style="0" customWidth="1"/>
  </cols>
  <sheetData>
    <row r="1" ht="15">
      <c r="K1" s="33" t="s">
        <v>40</v>
      </c>
    </row>
    <row r="2" spans="9:11" ht="15">
      <c r="I2" s="317" t="s">
        <v>41</v>
      </c>
      <c r="J2" s="317"/>
      <c r="K2" s="317"/>
    </row>
    <row r="3" spans="8:11" ht="15">
      <c r="H3" s="333" t="s">
        <v>102</v>
      </c>
      <c r="I3" s="333"/>
      <c r="J3" s="333"/>
      <c r="K3" s="333"/>
    </row>
    <row r="4" spans="8:11" ht="15">
      <c r="H4" s="318" t="s">
        <v>173</v>
      </c>
      <c r="I4" s="318"/>
      <c r="J4" s="318"/>
      <c r="K4" s="318"/>
    </row>
    <row r="5" spans="9:11" ht="15">
      <c r="I5" s="332" t="s">
        <v>90</v>
      </c>
      <c r="J5" s="332"/>
      <c r="K5" s="332"/>
    </row>
    <row r="8" spans="1:11" ht="18">
      <c r="A8" s="363" t="s">
        <v>0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</row>
    <row r="9" spans="1:11" ht="18">
      <c r="A9" s="363" t="s">
        <v>151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</row>
    <row r="10" spans="1:11" ht="18.75" thickBot="1">
      <c r="A10" s="304" t="s">
        <v>44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</row>
    <row r="11" spans="1:11" ht="15.75" thickBot="1">
      <c r="A11" s="369" t="s">
        <v>223</v>
      </c>
      <c r="B11" s="117" t="s">
        <v>109</v>
      </c>
      <c r="C11" s="64" t="s">
        <v>5</v>
      </c>
      <c r="D11" s="307" t="s">
        <v>6</v>
      </c>
      <c r="E11" s="338"/>
      <c r="F11" s="338"/>
      <c r="G11" s="338"/>
      <c r="H11" s="338"/>
      <c r="I11" s="290" t="s">
        <v>149</v>
      </c>
      <c r="J11" s="292"/>
      <c r="K11" s="64" t="s">
        <v>8</v>
      </c>
    </row>
    <row r="12" spans="1:11" ht="15.75" thickBot="1">
      <c r="A12" s="355"/>
      <c r="B12" s="40" t="s">
        <v>9</v>
      </c>
      <c r="C12" s="67" t="s">
        <v>10</v>
      </c>
      <c r="D12" s="117" t="s">
        <v>11</v>
      </c>
      <c r="E12" s="338" t="s">
        <v>12</v>
      </c>
      <c r="F12" s="338"/>
      <c r="G12" s="117"/>
      <c r="H12" s="117"/>
      <c r="I12" s="368" t="s">
        <v>13</v>
      </c>
      <c r="J12" s="310"/>
      <c r="K12" s="67" t="s">
        <v>150</v>
      </c>
    </row>
    <row r="13" spans="1:11" ht="15.75" thickBot="1">
      <c r="A13" s="357"/>
      <c r="B13" s="191"/>
      <c r="C13" s="60" t="s">
        <v>15</v>
      </c>
      <c r="D13" s="30"/>
      <c r="E13" s="58" t="s">
        <v>16</v>
      </c>
      <c r="F13" s="23" t="s">
        <v>17</v>
      </c>
      <c r="G13" s="30" t="s">
        <v>111</v>
      </c>
      <c r="H13" s="30" t="s">
        <v>19</v>
      </c>
      <c r="I13" s="58" t="s">
        <v>20</v>
      </c>
      <c r="J13" s="23" t="s">
        <v>21</v>
      </c>
      <c r="K13" s="60" t="s">
        <v>22</v>
      </c>
    </row>
    <row r="14" spans="1:11" ht="15.75">
      <c r="A14" s="367" t="s">
        <v>112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</row>
    <row r="15" spans="1:11" ht="16.5" thickBot="1">
      <c r="A15" s="131"/>
      <c r="B15" s="131"/>
      <c r="C15" s="370" t="s">
        <v>76</v>
      </c>
      <c r="D15" s="370"/>
      <c r="E15" s="370"/>
      <c r="F15" s="370"/>
      <c r="G15" s="370"/>
      <c r="H15" s="370"/>
      <c r="I15" s="131"/>
      <c r="J15" s="131"/>
      <c r="K15" s="131"/>
    </row>
    <row r="16" spans="1:11" ht="15">
      <c r="A16" s="356" t="s">
        <v>113</v>
      </c>
      <c r="B16" s="230" t="s">
        <v>114</v>
      </c>
      <c r="C16" s="349">
        <f>D16/36</f>
        <v>5</v>
      </c>
      <c r="D16" s="349">
        <f>SUM(E16:H16)</f>
        <v>180</v>
      </c>
      <c r="E16" s="349">
        <v>18</v>
      </c>
      <c r="F16" s="349">
        <v>18</v>
      </c>
      <c r="G16" s="349">
        <v>24</v>
      </c>
      <c r="H16" s="349">
        <v>120</v>
      </c>
      <c r="I16" s="349"/>
      <c r="J16" s="349">
        <v>9</v>
      </c>
      <c r="K16" s="350" t="s">
        <v>51</v>
      </c>
    </row>
    <row r="17" spans="1:11" ht="15">
      <c r="A17" s="354"/>
      <c r="B17" s="231" t="s">
        <v>115</v>
      </c>
      <c r="C17" s="345"/>
      <c r="D17" s="345"/>
      <c r="E17" s="345"/>
      <c r="F17" s="345"/>
      <c r="G17" s="345"/>
      <c r="H17" s="345"/>
      <c r="I17" s="345"/>
      <c r="J17" s="345"/>
      <c r="K17" s="348"/>
    </row>
    <row r="18" spans="1:11" ht="15">
      <c r="A18" s="353" t="s">
        <v>116</v>
      </c>
      <c r="B18" s="232" t="s">
        <v>119</v>
      </c>
      <c r="C18" s="346">
        <f>D18/36</f>
        <v>5</v>
      </c>
      <c r="D18" s="346">
        <f>SUM(E18:H18)</f>
        <v>180</v>
      </c>
      <c r="E18" s="346">
        <v>18</v>
      </c>
      <c r="F18" s="346">
        <v>18</v>
      </c>
      <c r="G18" s="346">
        <v>24</v>
      </c>
      <c r="H18" s="346">
        <v>120</v>
      </c>
      <c r="I18" s="346"/>
      <c r="J18" s="346">
        <v>9</v>
      </c>
      <c r="K18" s="347" t="s">
        <v>51</v>
      </c>
    </row>
    <row r="19" spans="1:11" ht="15">
      <c r="A19" s="355"/>
      <c r="B19" s="233" t="s">
        <v>120</v>
      </c>
      <c r="C19" s="339"/>
      <c r="D19" s="339"/>
      <c r="E19" s="339"/>
      <c r="F19" s="339"/>
      <c r="G19" s="339"/>
      <c r="H19" s="339"/>
      <c r="I19" s="339"/>
      <c r="J19" s="339"/>
      <c r="K19" s="341"/>
    </row>
    <row r="20" spans="1:11" ht="15">
      <c r="A20" s="354"/>
      <c r="B20" s="231" t="s">
        <v>121</v>
      </c>
      <c r="C20" s="345"/>
      <c r="D20" s="345"/>
      <c r="E20" s="345"/>
      <c r="F20" s="345"/>
      <c r="G20" s="345"/>
      <c r="H20" s="345"/>
      <c r="I20" s="345"/>
      <c r="J20" s="345"/>
      <c r="K20" s="348"/>
    </row>
    <row r="21" spans="1:11" ht="18.75" customHeight="1">
      <c r="A21" s="114" t="s">
        <v>68</v>
      </c>
      <c r="B21" s="234" t="s">
        <v>93</v>
      </c>
      <c r="C21" s="214">
        <f>D21/36</f>
        <v>4</v>
      </c>
      <c r="D21" s="216">
        <f>SUM(E21:H21)</f>
        <v>144</v>
      </c>
      <c r="E21" s="214">
        <v>16</v>
      </c>
      <c r="F21" s="216">
        <v>16</v>
      </c>
      <c r="G21" s="214">
        <v>20</v>
      </c>
      <c r="H21" s="216">
        <v>92</v>
      </c>
      <c r="I21" s="214"/>
      <c r="J21" s="216">
        <v>10</v>
      </c>
      <c r="K21" s="215" t="s">
        <v>51</v>
      </c>
    </row>
    <row r="22" spans="1:11" ht="15">
      <c r="A22" s="355" t="s">
        <v>122</v>
      </c>
      <c r="B22" s="233" t="s">
        <v>117</v>
      </c>
      <c r="C22" s="346">
        <f>D22/36</f>
        <v>5</v>
      </c>
      <c r="D22" s="346">
        <f>SUM(E22:H22)</f>
        <v>180</v>
      </c>
      <c r="E22" s="346">
        <v>18</v>
      </c>
      <c r="F22" s="346">
        <v>18</v>
      </c>
      <c r="G22" s="346">
        <v>24</v>
      </c>
      <c r="H22" s="346">
        <v>120</v>
      </c>
      <c r="I22" s="346"/>
      <c r="J22" s="346">
        <v>10</v>
      </c>
      <c r="K22" s="347" t="s">
        <v>51</v>
      </c>
    </row>
    <row r="23" spans="1:11" ht="15.75" thickBot="1">
      <c r="A23" s="357"/>
      <c r="B23" s="235" t="s">
        <v>118</v>
      </c>
      <c r="C23" s="340"/>
      <c r="D23" s="340"/>
      <c r="E23" s="340"/>
      <c r="F23" s="340"/>
      <c r="G23" s="340"/>
      <c r="H23" s="340"/>
      <c r="I23" s="340"/>
      <c r="J23" s="340"/>
      <c r="K23" s="342"/>
    </row>
    <row r="24" spans="1:11" ht="16.5" thickBot="1">
      <c r="A24" s="288" t="s">
        <v>179</v>
      </c>
      <c r="B24" s="358"/>
      <c r="C24" s="73">
        <f>D24/36</f>
        <v>19</v>
      </c>
      <c r="D24" s="73">
        <f>SUM(D16:D22)</f>
        <v>684</v>
      </c>
      <c r="E24" s="73">
        <f>SUM(E16:E22)</f>
        <v>70</v>
      </c>
      <c r="F24" s="73">
        <f>SUM(F16:F22)</f>
        <v>70</v>
      </c>
      <c r="G24" s="73">
        <f>SUM(G16:G22)</f>
        <v>92</v>
      </c>
      <c r="H24" s="73">
        <f>SUM(H16:H22)</f>
        <v>452</v>
      </c>
      <c r="I24" s="131"/>
      <c r="J24" s="131"/>
      <c r="K24" s="131"/>
    </row>
    <row r="25" spans="1:11" ht="15.75">
      <c r="A25" s="364" t="s">
        <v>144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4"/>
    </row>
    <row r="26" spans="1:11" ht="16.5" thickBot="1">
      <c r="A26" s="7"/>
      <c r="B26" s="134"/>
      <c r="C26" s="371" t="s">
        <v>76</v>
      </c>
      <c r="D26" s="364"/>
      <c r="E26" s="364"/>
      <c r="F26" s="364"/>
      <c r="G26" s="364"/>
      <c r="H26" s="364"/>
      <c r="I26" s="134"/>
      <c r="J26" s="134"/>
      <c r="K26" s="134"/>
    </row>
    <row r="27" spans="1:11" ht="18.75" customHeight="1">
      <c r="A27" s="356" t="s">
        <v>124</v>
      </c>
      <c r="B27" s="186" t="s">
        <v>114</v>
      </c>
      <c r="C27" s="349">
        <f>D27/36</f>
        <v>5</v>
      </c>
      <c r="D27" s="349">
        <f>SUM(E27:H27)</f>
        <v>180</v>
      </c>
      <c r="E27" s="349">
        <v>18</v>
      </c>
      <c r="F27" s="349">
        <v>18</v>
      </c>
      <c r="G27" s="349">
        <v>24</v>
      </c>
      <c r="H27" s="349">
        <v>120</v>
      </c>
      <c r="I27" s="349">
        <v>9</v>
      </c>
      <c r="J27" s="349" t="s">
        <v>1</v>
      </c>
      <c r="K27" s="350" t="s">
        <v>51</v>
      </c>
    </row>
    <row r="28" spans="1:11" ht="13.5" customHeight="1">
      <c r="A28" s="354"/>
      <c r="B28" s="226" t="s">
        <v>123</v>
      </c>
      <c r="C28" s="345"/>
      <c r="D28" s="345"/>
      <c r="E28" s="345"/>
      <c r="F28" s="345"/>
      <c r="G28" s="345"/>
      <c r="H28" s="345"/>
      <c r="I28" s="345"/>
      <c r="J28" s="345"/>
      <c r="K28" s="348"/>
    </row>
    <row r="29" spans="1:11" ht="20.25" customHeight="1">
      <c r="A29" s="114" t="s">
        <v>125</v>
      </c>
      <c r="B29" s="226" t="s">
        <v>142</v>
      </c>
      <c r="C29" s="216">
        <f>D29/36</f>
        <v>4</v>
      </c>
      <c r="D29" s="214">
        <f>SUM(E29:H29)</f>
        <v>144</v>
      </c>
      <c r="E29" s="216">
        <v>16</v>
      </c>
      <c r="F29" s="214">
        <v>16</v>
      </c>
      <c r="G29" s="216">
        <v>20</v>
      </c>
      <c r="H29" s="214">
        <v>92</v>
      </c>
      <c r="I29" s="216"/>
      <c r="J29" s="214">
        <v>10</v>
      </c>
      <c r="K29" s="215" t="s">
        <v>51</v>
      </c>
    </row>
    <row r="30" spans="1:11" ht="15">
      <c r="A30" s="353" t="s">
        <v>126</v>
      </c>
      <c r="B30" s="227" t="s">
        <v>152</v>
      </c>
      <c r="C30" s="346">
        <f>D30/36</f>
        <v>4</v>
      </c>
      <c r="D30" s="346">
        <f>SUM(E30:H30)</f>
        <v>144</v>
      </c>
      <c r="E30" s="346">
        <v>16</v>
      </c>
      <c r="F30" s="346">
        <v>16</v>
      </c>
      <c r="G30" s="346">
        <v>20</v>
      </c>
      <c r="H30" s="346">
        <v>92</v>
      </c>
      <c r="I30" s="346">
        <v>10</v>
      </c>
      <c r="J30" s="346"/>
      <c r="K30" s="347" t="s">
        <v>51</v>
      </c>
    </row>
    <row r="31" spans="1:11" ht="15">
      <c r="A31" s="354"/>
      <c r="B31" s="226" t="s">
        <v>143</v>
      </c>
      <c r="C31" s="345"/>
      <c r="D31" s="345"/>
      <c r="E31" s="345"/>
      <c r="F31" s="345"/>
      <c r="G31" s="345"/>
      <c r="H31" s="345"/>
      <c r="I31" s="345"/>
      <c r="J31" s="345"/>
      <c r="K31" s="348"/>
    </row>
    <row r="32" spans="1:11" ht="15">
      <c r="A32" s="353" t="s">
        <v>129</v>
      </c>
      <c r="B32" s="228" t="s">
        <v>130</v>
      </c>
      <c r="C32" s="346">
        <f>D32/36</f>
        <v>4</v>
      </c>
      <c r="D32" s="346">
        <f>SUM(E32:H32)</f>
        <v>144</v>
      </c>
      <c r="E32" s="346">
        <v>16</v>
      </c>
      <c r="F32" s="346">
        <v>16</v>
      </c>
      <c r="G32" s="346">
        <v>20</v>
      </c>
      <c r="H32" s="346">
        <v>92</v>
      </c>
      <c r="I32" s="346">
        <v>10</v>
      </c>
      <c r="J32" s="346"/>
      <c r="K32" s="347" t="s">
        <v>45</v>
      </c>
    </row>
    <row r="33" spans="1:11" ht="15">
      <c r="A33" s="354"/>
      <c r="B33" s="226" t="s">
        <v>131</v>
      </c>
      <c r="C33" s="345"/>
      <c r="D33" s="345"/>
      <c r="E33" s="345"/>
      <c r="F33" s="345"/>
      <c r="G33" s="345"/>
      <c r="H33" s="345"/>
      <c r="I33" s="345"/>
      <c r="J33" s="345"/>
      <c r="K33" s="348"/>
    </row>
    <row r="34" spans="1:11" ht="15">
      <c r="A34" s="355" t="s">
        <v>132</v>
      </c>
      <c r="B34" s="227" t="s">
        <v>153</v>
      </c>
      <c r="C34" s="346">
        <f>D34/36</f>
        <v>4</v>
      </c>
      <c r="D34" s="346">
        <f>SUM(E34:H34)</f>
        <v>144</v>
      </c>
      <c r="E34" s="346">
        <v>16</v>
      </c>
      <c r="F34" s="346">
        <v>16</v>
      </c>
      <c r="G34" s="346">
        <v>20</v>
      </c>
      <c r="H34" s="346">
        <v>92</v>
      </c>
      <c r="I34" s="346">
        <v>10</v>
      </c>
      <c r="J34" s="346"/>
      <c r="K34" s="347" t="s">
        <v>51</v>
      </c>
    </row>
    <row r="35" spans="1:11" ht="15.75" thickBot="1">
      <c r="A35" s="357"/>
      <c r="B35" s="229" t="s">
        <v>154</v>
      </c>
      <c r="C35" s="340"/>
      <c r="D35" s="340"/>
      <c r="E35" s="340"/>
      <c r="F35" s="340"/>
      <c r="G35" s="340"/>
      <c r="H35" s="340"/>
      <c r="I35" s="340"/>
      <c r="J35" s="340"/>
      <c r="K35" s="342"/>
    </row>
    <row r="36" spans="1:11" ht="16.5" thickBot="1">
      <c r="A36" s="343" t="s">
        <v>179</v>
      </c>
      <c r="B36" s="344"/>
      <c r="C36" s="126">
        <f>D36/36</f>
        <v>21</v>
      </c>
      <c r="D36" s="128">
        <f>SUM(D27:D34)</f>
        <v>756</v>
      </c>
      <c r="E36" s="128">
        <f>SUM(E27:E34)</f>
        <v>82</v>
      </c>
      <c r="F36" s="128">
        <f>SUM(F27:F34)</f>
        <v>82</v>
      </c>
      <c r="G36" s="128">
        <f>SUM(G27:G34)</f>
        <v>104</v>
      </c>
      <c r="H36" s="126">
        <f>SUM(H27:H34)</f>
        <v>488</v>
      </c>
      <c r="I36" s="65"/>
      <c r="J36" s="65"/>
      <c r="K36" s="65"/>
    </row>
    <row r="37" spans="1:11" ht="15.75">
      <c r="A37" s="364" t="s">
        <v>133</v>
      </c>
      <c r="B37" s="364"/>
      <c r="C37" s="364"/>
      <c r="D37" s="364"/>
      <c r="E37" s="364"/>
      <c r="F37" s="364"/>
      <c r="G37" s="364"/>
      <c r="H37" s="364"/>
      <c r="I37" s="364"/>
      <c r="J37" s="364"/>
      <c r="K37" s="364"/>
    </row>
    <row r="38" spans="1:11" ht="16.5" thickBot="1">
      <c r="A38" s="130"/>
      <c r="B38" s="130"/>
      <c r="C38" s="364" t="s">
        <v>76</v>
      </c>
      <c r="D38" s="364"/>
      <c r="E38" s="364"/>
      <c r="F38" s="364"/>
      <c r="G38" s="364"/>
      <c r="H38" s="364"/>
      <c r="I38" s="130"/>
      <c r="J38" s="130"/>
      <c r="K38" s="130"/>
    </row>
    <row r="39" spans="1:11" ht="18" customHeight="1">
      <c r="A39" s="238" t="s">
        <v>156</v>
      </c>
      <c r="B39" s="236" t="s">
        <v>77</v>
      </c>
      <c r="C39" s="220">
        <f>D39/36</f>
        <v>10</v>
      </c>
      <c r="D39" s="221">
        <f>SUM(E39:H39)</f>
        <v>360</v>
      </c>
      <c r="E39" s="220">
        <v>0</v>
      </c>
      <c r="F39" s="221">
        <v>0</v>
      </c>
      <c r="G39" s="220">
        <v>20</v>
      </c>
      <c r="H39" s="220">
        <v>340</v>
      </c>
      <c r="I39" s="223">
        <v>10</v>
      </c>
      <c r="J39" s="224"/>
      <c r="K39" s="225" t="s">
        <v>51</v>
      </c>
    </row>
    <row r="40" spans="1:11" ht="15">
      <c r="A40" s="353" t="s">
        <v>157</v>
      </c>
      <c r="B40" s="110" t="s">
        <v>134</v>
      </c>
      <c r="C40" s="346">
        <f>D40/36</f>
        <v>10</v>
      </c>
      <c r="D40" s="346">
        <f>SUM(E40:H40)</f>
        <v>360</v>
      </c>
      <c r="E40" s="346">
        <v>0</v>
      </c>
      <c r="F40" s="346">
        <v>0</v>
      </c>
      <c r="G40" s="346">
        <v>20</v>
      </c>
      <c r="H40" s="346">
        <v>340</v>
      </c>
      <c r="I40" s="346">
        <v>10</v>
      </c>
      <c r="J40" s="347"/>
      <c r="K40" s="347" t="s">
        <v>135</v>
      </c>
    </row>
    <row r="41" spans="1:11" ht="15.75" thickBot="1">
      <c r="A41" s="357"/>
      <c r="B41" s="237" t="s">
        <v>155</v>
      </c>
      <c r="C41" s="340"/>
      <c r="D41" s="340"/>
      <c r="E41" s="340"/>
      <c r="F41" s="340"/>
      <c r="G41" s="340"/>
      <c r="H41" s="340"/>
      <c r="I41" s="340"/>
      <c r="J41" s="342"/>
      <c r="K41" s="342"/>
    </row>
    <row r="42" spans="1:11" ht="16.5" thickBot="1">
      <c r="A42" s="288" t="s">
        <v>179</v>
      </c>
      <c r="B42" s="358"/>
      <c r="C42" s="78">
        <f>D42/36</f>
        <v>20</v>
      </c>
      <c r="D42" s="78">
        <f>SUM(D39:D40)</f>
        <v>720</v>
      </c>
      <c r="E42" s="78">
        <f>SUM(E39:E40)</f>
        <v>0</v>
      </c>
      <c r="F42" s="78">
        <f>SUM(F39:F40)</f>
        <v>0</v>
      </c>
      <c r="G42" s="78">
        <f>SUM(G39:G40)</f>
        <v>40</v>
      </c>
      <c r="H42" s="78">
        <f>SUM(H39:H40)</f>
        <v>680</v>
      </c>
      <c r="I42" s="65"/>
      <c r="J42" s="65"/>
      <c r="K42" s="65"/>
    </row>
    <row r="43" spans="1:11" ht="20.25" customHeight="1" thickBot="1">
      <c r="A43" s="131"/>
      <c r="B43" s="311" t="s">
        <v>28</v>
      </c>
      <c r="C43" s="311"/>
      <c r="D43" s="311"/>
      <c r="E43" s="311"/>
      <c r="F43" s="311"/>
      <c r="G43" s="311"/>
      <c r="H43" s="311"/>
      <c r="I43" s="65"/>
      <c r="J43" s="65"/>
      <c r="K43" s="65"/>
    </row>
    <row r="44" spans="1:11" ht="15.75" thickBot="1">
      <c r="A44" s="135"/>
      <c r="B44" s="66"/>
      <c r="C44" s="23" t="s">
        <v>81</v>
      </c>
      <c r="D44" s="57" t="s">
        <v>11</v>
      </c>
      <c r="E44" s="23" t="s">
        <v>147</v>
      </c>
      <c r="F44" s="57" t="s">
        <v>148</v>
      </c>
      <c r="G44" s="23" t="s">
        <v>31</v>
      </c>
      <c r="H44" s="22" t="s">
        <v>19</v>
      </c>
      <c r="I44" s="23" t="s">
        <v>225</v>
      </c>
      <c r="J44" s="23" t="s">
        <v>226</v>
      </c>
      <c r="K44" s="21"/>
    </row>
    <row r="45" spans="1:11" ht="15.75">
      <c r="A45" s="135"/>
      <c r="B45" s="118" t="s">
        <v>32</v>
      </c>
      <c r="C45" s="75">
        <f>D45/36</f>
        <v>15</v>
      </c>
      <c r="D45" s="76">
        <f>SUM(E45:H45)</f>
        <v>540</v>
      </c>
      <c r="E45" s="77">
        <f>E16+E18+E27</f>
        <v>54</v>
      </c>
      <c r="F45" s="77">
        <f>F16+F18+F27</f>
        <v>54</v>
      </c>
      <c r="G45" s="77">
        <f>G16+G18+G27</f>
        <v>72</v>
      </c>
      <c r="H45" s="77">
        <f>H16+H18+H27</f>
        <v>360</v>
      </c>
      <c r="I45" s="190">
        <v>9</v>
      </c>
      <c r="J45" s="256">
        <f>(E45+F45+G45*0.2)/I45</f>
        <v>13.600000000000001</v>
      </c>
      <c r="K45" s="21"/>
    </row>
    <row r="46" spans="1:11" ht="16.5" thickBot="1">
      <c r="A46" s="135"/>
      <c r="B46" s="59" t="s">
        <v>33</v>
      </c>
      <c r="C46" s="78">
        <f>D46/36</f>
        <v>45</v>
      </c>
      <c r="D46" s="79">
        <f>SUM(E46:H46)</f>
        <v>1620</v>
      </c>
      <c r="E46" s="30">
        <f>E21+E22+E29+E30+E32+E34+E42</f>
        <v>98</v>
      </c>
      <c r="F46" s="30">
        <f>F21+F22+F29+F30+F32+F34+F42</f>
        <v>98</v>
      </c>
      <c r="G46" s="30">
        <f>G21+G22+G29+G30+G32+G34+G42</f>
        <v>164</v>
      </c>
      <c r="H46" s="30">
        <f>H21+H22+H29+H30+H32+H34+H42</f>
        <v>1260</v>
      </c>
      <c r="I46" s="187">
        <v>9</v>
      </c>
      <c r="J46" s="257">
        <f>(E46+F46+G46*0.2)/I46</f>
        <v>25.422222222222224</v>
      </c>
      <c r="K46" s="21"/>
    </row>
    <row r="47" spans="1:11" ht="15.75" thickBot="1">
      <c r="A47" s="135"/>
      <c r="B47" s="62" t="s">
        <v>180</v>
      </c>
      <c r="C47" s="73">
        <f>D47/36</f>
        <v>60</v>
      </c>
      <c r="D47" s="73">
        <f>SUM(D45:D46)</f>
        <v>2160</v>
      </c>
      <c r="E47" s="73">
        <f>SUM(E45:E46)</f>
        <v>152</v>
      </c>
      <c r="F47" s="73">
        <f>SUM(F45:F46)</f>
        <v>152</v>
      </c>
      <c r="G47" s="73">
        <f>SUM(G45:G46)</f>
        <v>236</v>
      </c>
      <c r="H47" s="73">
        <f>SUM(H45:H46)</f>
        <v>1620</v>
      </c>
      <c r="I47" s="21"/>
      <c r="J47" s="21"/>
      <c r="K47" s="21"/>
    </row>
    <row r="48" spans="1:11" ht="15.75" thickBot="1">
      <c r="A48" s="135"/>
      <c r="B48" s="119"/>
      <c r="C48" s="63"/>
      <c r="D48" s="63"/>
      <c r="E48" s="63"/>
      <c r="F48" s="63"/>
      <c r="G48" s="21"/>
      <c r="H48" s="21"/>
      <c r="I48" s="21"/>
      <c r="J48" s="21"/>
      <c r="K48" s="21"/>
    </row>
    <row r="49" spans="1:11" ht="15.75" thickBot="1">
      <c r="A49" s="135"/>
      <c r="B49" s="120" t="s">
        <v>136</v>
      </c>
      <c r="C49" s="290" t="s">
        <v>137</v>
      </c>
      <c r="D49" s="292"/>
      <c r="E49" s="365" t="s">
        <v>138</v>
      </c>
      <c r="F49" s="366"/>
      <c r="G49" s="21"/>
      <c r="H49" s="21"/>
      <c r="I49" s="21"/>
      <c r="J49" s="21"/>
      <c r="K49" s="21"/>
    </row>
    <row r="50" spans="1:11" ht="15.75" thickBot="1">
      <c r="A50" s="135"/>
      <c r="B50" s="121"/>
      <c r="C50" s="309" t="s">
        <v>110</v>
      </c>
      <c r="D50" s="310"/>
      <c r="E50" s="58">
        <v>9</v>
      </c>
      <c r="F50" s="30">
        <v>10</v>
      </c>
      <c r="G50" s="21"/>
      <c r="H50" s="21"/>
      <c r="I50" s="21"/>
      <c r="J50" s="21"/>
      <c r="K50" s="21"/>
    </row>
    <row r="51" spans="1:11" ht="15">
      <c r="A51" s="135"/>
      <c r="B51" s="122" t="s">
        <v>37</v>
      </c>
      <c r="C51" s="351">
        <f>SUM(E51:F51)</f>
        <v>6</v>
      </c>
      <c r="D51" s="352"/>
      <c r="E51" s="116">
        <f>COUNTIF($I$16:$I$40,9)</f>
        <v>1</v>
      </c>
      <c r="F51" s="80">
        <f>COUNTIF($I$16:$I$40,10)</f>
        <v>5</v>
      </c>
      <c r="G51" s="21"/>
      <c r="H51" s="21"/>
      <c r="I51" s="21"/>
      <c r="J51" s="21"/>
      <c r="K51" s="21"/>
    </row>
    <row r="52" spans="1:11" ht="15.75" thickBot="1">
      <c r="A52" s="135"/>
      <c r="B52" s="123" t="s">
        <v>38</v>
      </c>
      <c r="C52" s="351">
        <f>SUM(E52:F52)</f>
        <v>5</v>
      </c>
      <c r="D52" s="352"/>
      <c r="E52" s="187">
        <f>COUNTIF($J$16:$J$41,9)</f>
        <v>2</v>
      </c>
      <c r="F52" s="138">
        <f>COUNTIF($J$16:$J$41,10)</f>
        <v>3</v>
      </c>
      <c r="G52" s="21"/>
      <c r="H52" s="21"/>
      <c r="I52" s="21"/>
      <c r="J52" s="21"/>
      <c r="K52" s="21"/>
    </row>
    <row r="53" spans="1:11" ht="15.75" thickBot="1">
      <c r="A53" s="135"/>
      <c r="B53" s="66"/>
      <c r="C53" s="307" t="s">
        <v>139</v>
      </c>
      <c r="D53" s="308"/>
      <c r="E53" s="338" t="s">
        <v>140</v>
      </c>
      <c r="F53" s="308"/>
      <c r="G53" s="21"/>
      <c r="H53" s="21"/>
      <c r="I53" s="21"/>
      <c r="J53" s="21"/>
      <c r="K53" s="21"/>
    </row>
    <row r="54" spans="1:11" ht="21.75" customHeight="1" thickBot="1">
      <c r="A54" s="135"/>
      <c r="B54" s="124" t="s">
        <v>39</v>
      </c>
      <c r="C54" s="359">
        <v>10</v>
      </c>
      <c r="D54" s="360"/>
      <c r="E54" s="362">
        <v>13</v>
      </c>
      <c r="F54" s="360"/>
      <c r="G54" s="125"/>
      <c r="H54" s="281" t="s">
        <v>141</v>
      </c>
      <c r="I54" s="324"/>
      <c r="J54" s="324"/>
      <c r="K54" s="325"/>
    </row>
    <row r="55" spans="1:11" ht="20.25" customHeight="1" thickBot="1">
      <c r="A55" s="135"/>
      <c r="B55" s="265" t="s">
        <v>161</v>
      </c>
      <c r="C55" s="305">
        <v>10</v>
      </c>
      <c r="D55" s="306"/>
      <c r="E55" s="305">
        <v>2</v>
      </c>
      <c r="F55" s="306"/>
      <c r="G55" s="21"/>
      <c r="H55" s="281" t="s">
        <v>228</v>
      </c>
      <c r="I55" s="324"/>
      <c r="J55" s="324"/>
      <c r="K55" s="325"/>
    </row>
    <row r="56" spans="1:11" ht="12.75">
      <c r="A56" s="52"/>
      <c r="C56" s="53"/>
      <c r="D56" s="53"/>
      <c r="E56" s="53"/>
      <c r="F56" s="34"/>
      <c r="G56" s="34"/>
      <c r="H56" s="34"/>
      <c r="I56" s="34"/>
      <c r="J56" s="34"/>
      <c r="K56" s="34"/>
    </row>
    <row r="57" spans="1:11" ht="12.75">
      <c r="A57" s="52"/>
      <c r="C57" s="34"/>
      <c r="D57" s="34"/>
      <c r="E57" s="34"/>
      <c r="F57" s="34"/>
      <c r="G57" s="34"/>
      <c r="H57" s="34"/>
      <c r="I57" s="34"/>
      <c r="J57" s="34"/>
      <c r="K57" s="34"/>
    </row>
    <row r="58" spans="1:11" ht="18.75">
      <c r="A58" s="52"/>
      <c r="B58" s="49" t="s">
        <v>145</v>
      </c>
      <c r="E58" s="293" t="s">
        <v>146</v>
      </c>
      <c r="F58" s="293"/>
      <c r="G58" s="293"/>
      <c r="H58" s="293"/>
      <c r="I58" s="293"/>
      <c r="J58" s="293"/>
      <c r="K58" s="293"/>
    </row>
    <row r="59" spans="1:11" ht="18.75">
      <c r="A59" s="52"/>
      <c r="B59" s="49"/>
      <c r="E59" s="50"/>
      <c r="F59" s="50"/>
      <c r="G59" s="50"/>
      <c r="H59" s="50"/>
      <c r="I59" s="50"/>
      <c r="J59" s="50"/>
      <c r="K59" s="34"/>
    </row>
    <row r="60" spans="1:11" ht="18.75">
      <c r="A60" s="52"/>
      <c r="B60" s="49" t="s">
        <v>97</v>
      </c>
      <c r="E60" s="293" t="s">
        <v>98</v>
      </c>
      <c r="F60" s="293"/>
      <c r="G60" s="293"/>
      <c r="H60" s="293"/>
      <c r="I60" s="293"/>
      <c r="J60" s="293"/>
      <c r="K60" s="293"/>
    </row>
    <row r="61" spans="1:11" ht="12.75">
      <c r="A61" s="52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2.75">
      <c r="A62" s="52"/>
      <c r="C62" s="34"/>
      <c r="D62" s="34"/>
      <c r="E62" s="34"/>
      <c r="F62" s="34"/>
      <c r="G62" s="34"/>
      <c r="H62" s="34"/>
      <c r="I62" s="34"/>
      <c r="J62" s="34"/>
      <c r="K62" s="34"/>
    </row>
  </sheetData>
  <sheetProtection/>
  <mergeCells count="117">
    <mergeCell ref="H54:K54"/>
    <mergeCell ref="H55:K55"/>
    <mergeCell ref="A37:K37"/>
    <mergeCell ref="C38:H38"/>
    <mergeCell ref="A42:B42"/>
    <mergeCell ref="A40:A41"/>
    <mergeCell ref="E49:F49"/>
    <mergeCell ref="C52:D52"/>
    <mergeCell ref="C53:D53"/>
    <mergeCell ref="E53:F53"/>
    <mergeCell ref="A25:K25"/>
    <mergeCell ref="C26:H26"/>
    <mergeCell ref="A36:B36"/>
    <mergeCell ref="A30:A31"/>
    <mergeCell ref="A32:A33"/>
    <mergeCell ref="A34:A35"/>
    <mergeCell ref="A27:A28"/>
    <mergeCell ref="C30:C31"/>
    <mergeCell ref="K27:K28"/>
    <mergeCell ref="D30:D31"/>
    <mergeCell ref="A22:A23"/>
    <mergeCell ref="A16:A17"/>
    <mergeCell ref="A18:A20"/>
    <mergeCell ref="F16:F17"/>
    <mergeCell ref="F22:F23"/>
    <mergeCell ref="E22:E23"/>
    <mergeCell ref="D22:D23"/>
    <mergeCell ref="C22:C23"/>
    <mergeCell ref="I2:K2"/>
    <mergeCell ref="H3:K3"/>
    <mergeCell ref="I5:K5"/>
    <mergeCell ref="H4:K4"/>
    <mergeCell ref="A8:K8"/>
    <mergeCell ref="A9:K9"/>
    <mergeCell ref="E60:K60"/>
    <mergeCell ref="C51:D51"/>
    <mergeCell ref="C54:D54"/>
    <mergeCell ref="E54:F54"/>
    <mergeCell ref="E58:K58"/>
    <mergeCell ref="C55:D55"/>
    <mergeCell ref="E55:F55"/>
    <mergeCell ref="A10:K10"/>
    <mergeCell ref="D11:H11"/>
    <mergeCell ref="I11:J11"/>
    <mergeCell ref="A24:B24"/>
    <mergeCell ref="E12:F12"/>
    <mergeCell ref="I12:J12"/>
    <mergeCell ref="E16:E17"/>
    <mergeCell ref="J16:J17"/>
    <mergeCell ref="J22:J23"/>
    <mergeCell ref="I22:I23"/>
    <mergeCell ref="H22:H23"/>
    <mergeCell ref="C49:D49"/>
    <mergeCell ref="C50:D50"/>
    <mergeCell ref="A11:A13"/>
    <mergeCell ref="C16:C17"/>
    <mergeCell ref="D16:D17"/>
    <mergeCell ref="A14:K14"/>
    <mergeCell ref="C15:H15"/>
    <mergeCell ref="G16:G17"/>
    <mergeCell ref="H16:H17"/>
    <mergeCell ref="I16:I17"/>
    <mergeCell ref="K16:K17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G22:G23"/>
    <mergeCell ref="K22:K23"/>
    <mergeCell ref="C27:C28"/>
    <mergeCell ref="D27:D28"/>
    <mergeCell ref="E27:E28"/>
    <mergeCell ref="F27:F28"/>
    <mergeCell ref="G27:G28"/>
    <mergeCell ref="H27:H28"/>
    <mergeCell ref="I27:I28"/>
    <mergeCell ref="J27:J28"/>
    <mergeCell ref="G32:G33"/>
    <mergeCell ref="H32:H33"/>
    <mergeCell ref="I32:I33"/>
    <mergeCell ref="E30:E31"/>
    <mergeCell ref="F30:F31"/>
    <mergeCell ref="G30:G31"/>
    <mergeCell ref="H30:H31"/>
    <mergeCell ref="C32:C33"/>
    <mergeCell ref="D32:D33"/>
    <mergeCell ref="E32:E33"/>
    <mergeCell ref="F32:F33"/>
    <mergeCell ref="J34:J35"/>
    <mergeCell ref="I30:I31"/>
    <mergeCell ref="J30:J31"/>
    <mergeCell ref="K30:K31"/>
    <mergeCell ref="E40:E41"/>
    <mergeCell ref="J32:J33"/>
    <mergeCell ref="K32:K33"/>
    <mergeCell ref="C34:C35"/>
    <mergeCell ref="D34:D35"/>
    <mergeCell ref="E34:E35"/>
    <mergeCell ref="F34:F35"/>
    <mergeCell ref="G34:G35"/>
    <mergeCell ref="H34:H35"/>
    <mergeCell ref="I34:I35"/>
    <mergeCell ref="F40:F41"/>
    <mergeCell ref="K34:K35"/>
    <mergeCell ref="K40:K41"/>
    <mergeCell ref="B43:H43"/>
    <mergeCell ref="G40:G41"/>
    <mergeCell ref="H40:H41"/>
    <mergeCell ref="I40:I41"/>
    <mergeCell ref="J40:J41"/>
    <mergeCell ref="C40:C41"/>
    <mergeCell ref="D40:D41"/>
  </mergeCells>
  <printOptions/>
  <pageMargins left="0.31" right="0.16" top="0.2" bottom="0.25" header="0.17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</cp:lastModifiedBy>
  <cp:lastPrinted>2010-11-05T08:11:19Z</cp:lastPrinted>
  <dcterms:created xsi:type="dcterms:W3CDTF">2009-01-27T21:11:29Z</dcterms:created>
  <dcterms:modified xsi:type="dcterms:W3CDTF">2011-02-21T11:26:47Z</dcterms:modified>
  <cp:category/>
  <cp:version/>
  <cp:contentType/>
  <cp:contentStatus/>
</cp:coreProperties>
</file>